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3136" windowHeight="13056"/>
  </bookViews>
  <sheets>
    <sheet name="Форма 1" sheetId="1" r:id="rId1"/>
    <sheet name="Форма 2" sheetId="2" r:id="rId2"/>
  </sheets>
  <definedNames>
    <definedName name="_xlnm._FilterDatabase" localSheetId="0" hidden="1">'Форма 1'!$A$20:$U$149</definedName>
    <definedName name="_xlnm._FilterDatabase" localSheetId="1" hidden="1">'Форма 2'!$A$24:$S$151</definedName>
    <definedName name="_xlnm.Print_Area" localSheetId="0">'Форма 1'!$A$1:$S$40</definedName>
    <definedName name="_xlnm.Print_Area" localSheetId="1">'Форма 2'!$A$3:$AA$51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0" i="2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94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R88" i="1"/>
  <c r="Q88"/>
  <c r="M88"/>
  <c r="N88"/>
  <c r="O88"/>
  <c r="P88"/>
  <c r="I88"/>
  <c r="J88"/>
  <c r="K88"/>
  <c r="L88"/>
  <c r="R35"/>
  <c r="Q35"/>
  <c r="M35"/>
  <c r="N35"/>
  <c r="O35"/>
  <c r="P35"/>
  <c r="I35"/>
  <c r="J35"/>
  <c r="K35"/>
  <c r="L35"/>
  <c r="A71"/>
  <c r="A72" s="1"/>
  <c r="H90" i="2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E90"/>
  <c r="F90"/>
  <c r="G90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E39"/>
  <c r="F39"/>
  <c r="G39"/>
  <c r="A75"/>
  <c r="B75"/>
  <c r="Y147"/>
  <c r="Y91"/>
  <c r="B93" i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Q95"/>
  <c r="AA147" i="2"/>
  <c r="G147" s="1"/>
  <c r="L145" i="1" s="1"/>
  <c r="P145" s="1"/>
  <c r="Q91" i="2"/>
  <c r="AA91" l="1"/>
  <c r="G91" s="1"/>
  <c r="Q145" i="1"/>
  <c r="R145" s="1"/>
  <c r="A24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B41" i="2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6" s="1"/>
  <c r="B77" s="1"/>
  <c r="B78" s="1"/>
  <c r="B79" s="1"/>
  <c r="B80" s="1"/>
  <c r="B81" s="1"/>
  <c r="B82" s="1"/>
  <c r="B83" s="1"/>
  <c r="B84" s="1"/>
  <c r="A28"/>
  <c r="A29" s="1"/>
  <c r="A30" s="1"/>
  <c r="A31" s="1"/>
  <c r="A32" s="1"/>
  <c r="A33" s="1"/>
  <c r="A34" s="1"/>
  <c r="A35" s="1"/>
  <c r="A36" s="1"/>
  <c r="A37" s="1"/>
  <c r="A38" s="1"/>
  <c r="A40" s="1"/>
  <c r="B85" l="1"/>
  <c r="B86" s="1"/>
  <c r="B87" s="1"/>
  <c r="B88" s="1"/>
  <c r="B89" s="1"/>
  <c r="L89" i="1"/>
  <c r="Q89" s="1"/>
  <c r="R89" s="1"/>
  <c r="A41" i="2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6" s="1"/>
  <c r="A77" s="1"/>
  <c r="A78" s="1"/>
  <c r="A79" s="1"/>
  <c r="A80" s="1"/>
  <c r="A81" s="1"/>
  <c r="A82" s="1"/>
  <c r="A83" s="1"/>
  <c r="A84" s="1"/>
  <c r="K22" i="1"/>
  <c r="A85" i="2" l="1"/>
  <c r="A86" s="1"/>
  <c r="A87" s="1"/>
  <c r="A88" s="1"/>
  <c r="A89" s="1"/>
  <c r="A91" s="1"/>
  <c r="A92" s="1"/>
  <c r="A93" s="1"/>
  <c r="P89" i="1"/>
</calcChain>
</file>

<file path=xl/sharedStrings.xml><?xml version="1.0" encoding="utf-8"?>
<sst xmlns="http://schemas.openxmlformats.org/spreadsheetml/2006/main" count="622" uniqueCount="194">
  <si>
    <t>Краткосрочный план</t>
  </si>
  <si>
    <t>реализации региональной программы капитального ремонта общего имущества в многоквартирных домах</t>
  </si>
  <si>
    <t>Кузбасса на 2023 - 2025 годы</t>
  </si>
  <si>
    <t>Перечень многоквартирных домов, которые подлежат капитальному ремонту в рамках реализации региональной</t>
  </si>
  <si>
    <t>программы капитального ремонта общего имущества в многоквартирных домах Кузбасса на 2023 - 2025 годы</t>
  </si>
  <si>
    <t>№ п/п</t>
  </si>
  <si>
    <t>Адрес многоквартирного дома 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</si>
  <si>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</si>
  <si>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</si>
  <si>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</si>
  <si>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</si>
  <si>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</si>
  <si>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всех жилых помещений (квартир) и нежилых помещений в МКД</t>
  </si>
  <si>
    <t>Количество жителей, зарегестрированных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</si>
  <si>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</si>
  <si>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</si>
  <si>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</si>
  <si>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</si>
  <si>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</si>
  <si>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</si>
  <si>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</si>
  <si>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</si>
  <si>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</si>
  <si>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</si>
  <si>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</si>
  <si>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</si>
  <si>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 м</t>
  </si>
  <si>
    <t>чел.</t>
  </si>
  <si>
    <t>руб.</t>
  </si>
  <si>
    <t>руб./кв.м</t>
  </si>
  <si>
    <t>X</t>
  </si>
  <si>
    <t>Итого по Мысковскому городскому округу на 2023-2025 годы</t>
  </si>
  <si>
    <t>панель</t>
  </si>
  <si>
    <t>31.12.2023</t>
  </si>
  <si>
    <t>кирпич</t>
  </si>
  <si>
    <t>блок</t>
  </si>
  <si>
    <t>Итого по Мысковскому городскому округу на 2023 год</t>
  </si>
  <si>
    <t>г. Мыски, ул. 10-й Квартал, д.2</t>
  </si>
  <si>
    <t>г. Мыски, ул. 10-й Квартал, д.3</t>
  </si>
  <si>
    <t>г. Мыски, ул. 17-й Квартал, д.19</t>
  </si>
  <si>
    <t>г. Мыски, ул. 17-й Квартал, д.8</t>
  </si>
  <si>
    <t>г. Мыски, ул. 4-й Квартал, д.6</t>
  </si>
  <si>
    <t>г. Мыски, ул. Кузбасская, д.20</t>
  </si>
  <si>
    <t>г. Мыски, ул. Кусургашева, д.3</t>
  </si>
  <si>
    <t>г. Мыски, ул. Кусургашева, д.9</t>
  </si>
  <si>
    <t>г. Мыски, ул. Кутузова, д.15</t>
  </si>
  <si>
    <t>г. Мыски, ул. Мира, д.26</t>
  </si>
  <si>
    <t>г. Мыски, ул. Олимпийская, д.17</t>
  </si>
  <si>
    <t>г. Мыски, ул. Олимпийская, д.5</t>
  </si>
  <si>
    <t>31.12.2024</t>
  </si>
  <si>
    <t>Итого по Мысковскому городскому округу на 2024 год</t>
  </si>
  <si>
    <t>г. Мыски, ул. Горького, д.40</t>
  </si>
  <si>
    <t>г. Мыски, б-р Юбилейный, д.4</t>
  </si>
  <si>
    <t>г. Мыски, пер. Тепличный, д.4</t>
  </si>
  <si>
    <t>г. Мыски, ул. 10-й Квартал, д.1</t>
  </si>
  <si>
    <t>г. Мыски, ул. 11-й Квартал, д.3</t>
  </si>
  <si>
    <t>г. Мыски, ул. 11-й Квартал, д.4</t>
  </si>
  <si>
    <t>г. Мыски, ул. 17-й Квартал, д.21а</t>
  </si>
  <si>
    <t>г. Мыски, ул. 17-й Квартал, д.21б</t>
  </si>
  <si>
    <t>г. Мыски, ул. 17-й Квартал, д.5</t>
  </si>
  <si>
    <t>г. Мыски, ул. 17-й Квартал, д.7</t>
  </si>
  <si>
    <t>г. Мыски, ул. 18-й Квартал, д.2</t>
  </si>
  <si>
    <t>г. Мыски, ул. 4-й Квартал, д.12</t>
  </si>
  <si>
    <t>г. Мыски, ул. 4-й Квартал, д.13</t>
  </si>
  <si>
    <t>г. Мыски, ул. 4-й Квартал, д.14</t>
  </si>
  <si>
    <t>г. Мыски, ул. 4-й Квартал, д.16</t>
  </si>
  <si>
    <t>г. Мыски, ул. 50 лет Пионерии, д.19</t>
  </si>
  <si>
    <t>г. Мыски, ул. 50 лет Пионерии, д.2</t>
  </si>
  <si>
    <t>г. Мыски, ул. Вахрушева, д.15</t>
  </si>
  <si>
    <t>г. Мыски, ул. Вахрушева, д.28</t>
  </si>
  <si>
    <t>г. Мыски, ул. Вокзальная, д.15</t>
  </si>
  <si>
    <t>г. Мыски, ул. Восточная, д.19</t>
  </si>
  <si>
    <t>г. Мыски, ул. Восточная, д.8</t>
  </si>
  <si>
    <t>г. Мыски, ул. Гагарина, д.9</t>
  </si>
  <si>
    <t>г. Мыски, ул. Герцена, д.2</t>
  </si>
  <si>
    <t>г. Мыски, ул. Герцена, д.4</t>
  </si>
  <si>
    <t>г. Мыски, ул. Герцена, д.6</t>
  </si>
  <si>
    <t>г. Мыски, ул. Горького, д.31</t>
  </si>
  <si>
    <t>г. Мыски, ул. Горького, д.36</t>
  </si>
  <si>
    <t>г. Мыски, ул. Горького, д.38</t>
  </si>
  <si>
    <t>г. Мыски, ул. Горького, д.6</t>
  </si>
  <si>
    <t>г. Мыски, ул. Комарова, д.10</t>
  </si>
  <si>
    <t>г. Мыски, ул. Комарова, д.38</t>
  </si>
  <si>
    <t>г. Мыски, ул. Комарова, д.40</t>
  </si>
  <si>
    <t>г. Мыски, ул. Комарова, д.5</t>
  </si>
  <si>
    <t>г. Мыски, ул. Комарова, д.5а</t>
  </si>
  <si>
    <t>г. Мыски, ул. Кузбасская, д.18</t>
  </si>
  <si>
    <t>г. Мыски, ул. Кусургашева, д.1</t>
  </si>
  <si>
    <t>г. Мыски, ул. Кусургашева, д.5</t>
  </si>
  <si>
    <t>г. Мыски, ул. Кусургашева, д.7</t>
  </si>
  <si>
    <t>г. Мыски, ул. Куюкова, д.6</t>
  </si>
  <si>
    <t>г. Мыски, ул. Мира, д.1</t>
  </si>
  <si>
    <t>г. Мыски, ул. Мира, д.30</t>
  </si>
  <si>
    <t>г. Мыски, ул. Олимпийская, д.7</t>
  </si>
  <si>
    <t>г. Мыски, ул. Олимпийская, д.9</t>
  </si>
  <si>
    <t>г. Мыски, ул. Первомайская, д.26</t>
  </si>
  <si>
    <t>г. Мыски, ул. Первомайская, д.28</t>
  </si>
  <si>
    <t>г. Мыски, ул. Первомайская, д.29</t>
  </si>
  <si>
    <t>г. Мыски, ул. Первомайская, д.30</t>
  </si>
  <si>
    <t>г. Мыски, ул. Профсоюзная, д.10</t>
  </si>
  <si>
    <t>г. Мыски, ул. Пушкина, д.11</t>
  </si>
  <si>
    <t>г. Мыски, ул. Центральная, д.61</t>
  </si>
  <si>
    <t>г. Мыски, ул. Центральная, д.63</t>
  </si>
  <si>
    <t>31.12.2025</t>
  </si>
  <si>
    <t>Итого по Мысковскому городскому округу на 2025 год</t>
  </si>
  <si>
    <t>г. Мыски, б-р Юбилейный, д.9</t>
  </si>
  <si>
    <t>г. Мыски, ул. 17-й Квартал, д.10</t>
  </si>
  <si>
    <t>г. Мыски, ул. 17-й Квартал, д.6</t>
  </si>
  <si>
    <t>г. Мыски, ул. 18-й Квартал, д.3</t>
  </si>
  <si>
    <t>г. Мыски, ул. 8-й Квартал, д.2</t>
  </si>
  <si>
    <t>г. Мыски, ул. 8-й Квартал, д.3</t>
  </si>
  <si>
    <t>г. Мыски, ул. 8-й Квартал, д.4</t>
  </si>
  <si>
    <t>г. Мыски, ул. 8-й Квартал, д.5</t>
  </si>
  <si>
    <t>г. Мыски, ул. 8-й Квартал, д.7</t>
  </si>
  <si>
    <t>г. Мыски, ул. 8-й Квартал, д.8</t>
  </si>
  <si>
    <t>г. Мыски, ул. 9-й Квартал, д.2</t>
  </si>
  <si>
    <t>г. Мыски, ул. 9-й Квартал, д.3</t>
  </si>
  <si>
    <t>г. Мыски, ул. 9-й Квартал, д.4</t>
  </si>
  <si>
    <t>г. Мыски, ул. Вахрушева, д.21а</t>
  </si>
  <si>
    <t>г. Мыски, ул. Вахрушева, д.23</t>
  </si>
  <si>
    <t>г. Мыски, ул. Вахрушева, д.29</t>
  </si>
  <si>
    <t>г. Мыски, ул. Вахрушева, д.5</t>
  </si>
  <si>
    <t>г. Мыски, ул. Вахрушева, д.7</t>
  </si>
  <si>
    <t>г. Мыски, ул. Вокзальная, д.5</t>
  </si>
  <si>
    <t>г. Мыски, ул. Вокзальная, д.7</t>
  </si>
  <si>
    <t>г. Мыски, ул. Восточная, д.20</t>
  </si>
  <si>
    <t>г. Мыски, ул. Комарова, д.9</t>
  </si>
  <si>
    <t>г. Мыски, ул. Кузнецкая, д.1</t>
  </si>
  <si>
    <t>г. Мыски, ул. Кузнецкая, д.2</t>
  </si>
  <si>
    <t>г. Мыски, ул. Кузнецкая, д.3</t>
  </si>
  <si>
    <t>г. Мыски, ул. Ленина, д.10</t>
  </si>
  <si>
    <t>г. Мыски, ул. Ленина, д.13</t>
  </si>
  <si>
    <t>г. Мыски, ул. Ленина, д.14</t>
  </si>
  <si>
    <t>г. Мыски, ул. Ленина, д.18</t>
  </si>
  <si>
    <t>г. Мыски, ул. Ленина, д.3</t>
  </si>
  <si>
    <t>г. Мыски, ул. Ленина, д.6</t>
  </si>
  <si>
    <t>г. Мыски, ул. Ленина, д.6а</t>
  </si>
  <si>
    <t>г. Мыски, ул. Ленина, д.7</t>
  </si>
  <si>
    <t>г. Мыски, ул. Мира, д.13</t>
  </si>
  <si>
    <t>г. Мыски, ул. Ноградская, д.1</t>
  </si>
  <si>
    <t>г. Мыски, ул. Ноградская, д.11</t>
  </si>
  <si>
    <t>г. Мыски, ул. Ноградская, д.20</t>
  </si>
  <si>
    <t>г. Мыски, ул. Ноградская, д.22</t>
  </si>
  <si>
    <t>г. Мыски, ул. Ноградская, д.3</t>
  </si>
  <si>
    <t>г. Мыски, ул. Ноградская, д.7</t>
  </si>
  <si>
    <t>г. Мыски, ул. Олимпийская, д.6</t>
  </si>
  <si>
    <t>г. Мыски, ул. Первомайская, д.11</t>
  </si>
  <si>
    <t>г. Мыски, ул. Первомайская, д.2</t>
  </si>
  <si>
    <t>г. Мыски, ул. Первомайская, д.9</t>
  </si>
  <si>
    <t>г. Мыски, ул. Пушкина, д.2</t>
  </si>
  <si>
    <t>г. Мыски, ул. Советская, д.24</t>
  </si>
  <si>
    <t>г. Мыски, ул. Советская, д.30</t>
  </si>
  <si>
    <t>г. Мыски, ул. Советская, д.32</t>
  </si>
  <si>
    <t>г. Мыски, ул. Советская, д.35</t>
  </si>
  <si>
    <t>г. Мыски, ул. Советская, д.36</t>
  </si>
  <si>
    <t>г. Мыски, ул. Советская, д.40</t>
  </si>
  <si>
    <t>г. Мыски, ул. Центральная, д.11</t>
  </si>
  <si>
    <t>г. Мыски, ул. Центральная, д.17</t>
  </si>
  <si>
    <t>г. Мыски, ул. Центральная, д.20</t>
  </si>
  <si>
    <t>г. Мыски, ул. Центральная, д.3</t>
  </si>
  <si>
    <t>г. Мыски, ул. Центральная, д.5</t>
  </si>
  <si>
    <t>г. Мыски, ул. Центральная, д.5а</t>
  </si>
  <si>
    <t>г. Мыски, ул. Центральная, д.7</t>
  </si>
  <si>
    <t>г. Мыски, ул. Энергетиков, д.13</t>
  </si>
  <si>
    <t>г. Мыски, ул. Энергетиков, д.7</t>
  </si>
  <si>
    <t>г. Мыски, ул. Энергетиков, д.8</t>
  </si>
  <si>
    <t>Реестр многоквартирных домов, которые подлежат капитальному ремонту в рамках реализации региональной программы капитального ремонта в многоквартирных домах Кемеровской области – Кузбасса, на 2023 - 2025 годы</t>
  </si>
  <si>
    <t>Адрес многоквартирного дома</t>
  </si>
  <si>
    <t>Год ввода в эксплуатацию</t>
  </si>
  <si>
    <t>Общая площадь МКД</t>
  </si>
  <si>
    <t>Ожидаемое начисление</t>
  </si>
  <si>
    <t>Стоимость капитального ремонта, ВСЕГО</t>
  </si>
  <si>
    <t>Виды услуг и (или) работ, предусмотренные частями 1, 2 статьи 166 Жилищного кодекса Российской Федерации, абзацем вторым пункта 4 статьи 10 Закона Кемеровской области от 26.12.2013 № 141-ОЗ «О капитальном ремонте общего имущества в многоквартирных домах»</t>
  </si>
  <si>
    <t xml:space="preserve">ремонт внутридомовых инженерных систем </t>
  </si>
  <si>
    <t>ремонт,замена, модернизация лифтов, ремонт лифтовых шахт, машинных и блочных помещений</t>
  </si>
  <si>
    <t>ремонт крыши</t>
  </si>
  <si>
    <t>ремонт подвальных помещений,относящихся к общему имуществу в МКД</t>
  </si>
  <si>
    <t>ремонт фасада</t>
  </si>
  <si>
    <t>ремонт фундамента МКД</t>
  </si>
  <si>
    <t>работы по разработке проектной документации (в случае, если подготовка проектной документации необходима в соответствии с законодательством)</t>
  </si>
  <si>
    <t>работы по строительному контролю</t>
  </si>
  <si>
    <t>электроснабжения</t>
  </si>
  <si>
    <t>теплоснабжения</t>
  </si>
  <si>
    <t>водоснабжения</t>
  </si>
  <si>
    <t>водоотведения</t>
  </si>
  <si>
    <t>газоснабжения</t>
  </si>
  <si>
    <t>кв.м</t>
  </si>
  <si>
    <t>ед.</t>
  </si>
  <si>
    <t>предельная ст-ть</t>
  </si>
  <si>
    <t>куб.м</t>
  </si>
  <si>
    <r>
      <rPr>
        <sz val="14"/>
        <rFont val="Times New Roman"/>
        <family val="1"/>
        <charset val="204"/>
      </rPr>
      <t xml:space="preserve">Первый заместитель главы
Мысковского городского округа
по городскому хозяйству и строительству                                                                                                                                                                                                                                                        Е.В. Капралов
</t>
    </r>
    <r>
      <rPr>
        <sz val="36"/>
        <rFont val="Times New Roman"/>
        <family val="1"/>
        <charset val="204"/>
      </rPr>
      <t xml:space="preserve">
</t>
    </r>
  </si>
  <si>
    <t>Первый заместитель главы
Мысковского городского округа
по городскому хозяйству и строительству                                                                                                                                                                                           Е.В. Капралов</t>
  </si>
  <si>
    <r>
      <t xml:space="preserve">Приложение 2                                                                                                     к постановлению администрации                                                Мысковского городского округа                                                                      </t>
    </r>
    <r>
      <rPr>
        <u/>
        <sz val="14"/>
        <color rgb="FF000000"/>
        <rFont val="Times New Roman"/>
        <family val="1"/>
        <charset val="204"/>
      </rPr>
      <t>от 16.06.2022 № 922-п"</t>
    </r>
  </si>
  <si>
    <r>
      <rPr>
        <b/>
        <sz val="11"/>
        <color rgb="FF000000"/>
        <rFont val="Times New Roman"/>
        <family val="1"/>
        <charset val="204"/>
      </rPr>
      <t xml:space="preserve">Приложение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к постановлению администрации Мысковского городского округа                                                                                                                                                      от 14.10.2024 г № 1457-п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"Приложение 1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                     к постановлению администрации Мысковского городского округа                                         </t>
    </r>
    <r>
      <rPr>
        <u/>
        <sz val="11"/>
        <color rgb="FF000000"/>
        <rFont val="Times New Roman"/>
        <family val="1"/>
        <charset val="204"/>
      </rPr>
      <t>от 16.06.2022 № 922-п"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</si>
</sst>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36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55"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164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 2" xfId="1"/>
    <cellStyle name="Финансовый" xfId="2" builtinId="3"/>
  </cellStyles>
  <dxfs count="0"/>
  <tableStyles count="0" defaultTableStyle="TableStyleMedium9"/>
  <colors>
    <mruColors>
      <color rgb="FFFF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2"/>
  <sheetViews>
    <sheetView tabSelected="1" zoomScale="70" zoomScaleNormal="70" workbookViewId="0">
      <selection activeCell="O1" sqref="O1:S8"/>
    </sheetView>
  </sheetViews>
  <sheetFormatPr defaultRowHeight="13.2"/>
  <cols>
    <col min="1" max="2" width="6.77734375" customWidth="1"/>
    <col min="3" max="3" width="47.77734375" customWidth="1"/>
    <col min="4" max="5" width="6.109375" customWidth="1"/>
    <col min="6" max="6" width="9" customWidth="1"/>
    <col min="7" max="8" width="4.44140625" customWidth="1"/>
    <col min="9" max="9" width="15.77734375" customWidth="1"/>
    <col min="10" max="10" width="18" customWidth="1"/>
    <col min="11" max="11" width="12.44140625" style="20" customWidth="1"/>
    <col min="12" max="12" width="21.77734375" customWidth="1"/>
    <col min="13" max="15" width="17.44140625" customWidth="1"/>
    <col min="16" max="16" width="23.44140625" customWidth="1"/>
    <col min="17" max="17" width="11.6640625" customWidth="1"/>
    <col min="18" max="18" width="11.44140625" customWidth="1"/>
    <col min="19" max="19" width="12.44140625" customWidth="1"/>
    <col min="21" max="21" width="14.44140625" bestFit="1" customWidth="1"/>
  </cols>
  <sheetData>
    <row r="1" spans="1:19" s="26" customFormat="1" ht="12.75" customHeight="1">
      <c r="K1" s="20"/>
      <c r="O1" s="38" t="s">
        <v>193</v>
      </c>
      <c r="P1" s="39"/>
      <c r="Q1" s="39"/>
      <c r="R1" s="39"/>
      <c r="S1" s="39"/>
    </row>
    <row r="2" spans="1:19" s="26" customFormat="1">
      <c r="K2" s="20"/>
      <c r="O2" s="39"/>
      <c r="P2" s="39"/>
      <c r="Q2" s="39"/>
      <c r="R2" s="39"/>
      <c r="S2" s="39"/>
    </row>
    <row r="3" spans="1:19" s="26" customFormat="1">
      <c r="K3" s="20"/>
      <c r="O3" s="39"/>
      <c r="P3" s="39"/>
      <c r="Q3" s="39"/>
      <c r="R3" s="39"/>
      <c r="S3" s="39"/>
    </row>
    <row r="4" spans="1:19" s="26" customFormat="1">
      <c r="K4" s="20"/>
      <c r="O4" s="39"/>
      <c r="P4" s="39"/>
      <c r="Q4" s="39"/>
      <c r="R4" s="39"/>
      <c r="S4" s="39"/>
    </row>
    <row r="5" spans="1:19" s="26" customFormat="1">
      <c r="K5" s="20"/>
      <c r="O5" s="39"/>
      <c r="P5" s="39"/>
      <c r="Q5" s="39"/>
      <c r="R5" s="39"/>
      <c r="S5" s="39"/>
    </row>
    <row r="6" spans="1:19" s="26" customFormat="1">
      <c r="K6" s="20"/>
      <c r="O6" s="39"/>
      <c r="P6" s="39"/>
      <c r="Q6" s="39"/>
      <c r="R6" s="39"/>
      <c r="S6" s="39"/>
    </row>
    <row r="7" spans="1:19">
      <c r="J7" s="25"/>
      <c r="O7" s="39"/>
      <c r="P7" s="39"/>
      <c r="Q7" s="39"/>
      <c r="R7" s="39"/>
      <c r="S7" s="39"/>
    </row>
    <row r="8" spans="1:19">
      <c r="O8" s="39"/>
      <c r="P8" s="39"/>
      <c r="Q8" s="39"/>
      <c r="R8" s="39"/>
      <c r="S8" s="39"/>
    </row>
    <row r="9" spans="1:19">
      <c r="B9" s="41" t="s">
        <v>0</v>
      </c>
      <c r="C9" s="39"/>
      <c r="D9" s="39"/>
      <c r="E9" s="39"/>
      <c r="F9" s="39"/>
      <c r="G9" s="39"/>
      <c r="H9" s="39"/>
      <c r="I9" s="39"/>
      <c r="J9" s="39"/>
      <c r="K9" s="42"/>
      <c r="L9" s="39"/>
      <c r="M9" s="39"/>
      <c r="N9" s="39"/>
      <c r="O9" s="39"/>
      <c r="P9" s="39"/>
      <c r="Q9" s="39"/>
      <c r="R9" s="39"/>
      <c r="S9" s="39"/>
    </row>
    <row r="10" spans="1:19">
      <c r="B10" s="41" t="s">
        <v>1</v>
      </c>
      <c r="C10" s="39"/>
      <c r="D10" s="39"/>
      <c r="E10" s="39"/>
      <c r="F10" s="39"/>
      <c r="G10" s="39"/>
      <c r="H10" s="39"/>
      <c r="I10" s="39"/>
      <c r="J10" s="39"/>
      <c r="K10" s="42"/>
      <c r="L10" s="39"/>
      <c r="M10" s="39"/>
      <c r="N10" s="39"/>
      <c r="O10" s="39"/>
      <c r="P10" s="39"/>
      <c r="Q10" s="39"/>
      <c r="R10" s="39"/>
      <c r="S10" s="39"/>
    </row>
    <row r="11" spans="1:19">
      <c r="B11" s="41" t="s">
        <v>2</v>
      </c>
      <c r="C11" s="39"/>
      <c r="D11" s="39"/>
      <c r="E11" s="39"/>
      <c r="F11" s="39"/>
      <c r="G11" s="39"/>
      <c r="H11" s="39"/>
      <c r="I11" s="39"/>
      <c r="J11" s="39"/>
      <c r="K11" s="42"/>
      <c r="L11" s="39"/>
      <c r="M11" s="39"/>
      <c r="N11" s="39"/>
      <c r="O11" s="39"/>
      <c r="P11" s="39"/>
      <c r="Q11" s="39"/>
      <c r="R11" s="39"/>
      <c r="S11" s="39"/>
    </row>
    <row r="12" spans="1:19">
      <c r="B12" s="1"/>
    </row>
    <row r="13" spans="1:19">
      <c r="B13" s="41" t="s">
        <v>3</v>
      </c>
      <c r="C13" s="39"/>
      <c r="D13" s="39"/>
      <c r="E13" s="39"/>
      <c r="F13" s="39"/>
      <c r="G13" s="39"/>
      <c r="H13" s="39"/>
      <c r="I13" s="39"/>
      <c r="J13" s="39"/>
      <c r="K13" s="42"/>
      <c r="L13" s="39"/>
      <c r="M13" s="39"/>
      <c r="N13" s="39"/>
      <c r="O13" s="39"/>
      <c r="P13" s="39"/>
      <c r="Q13" s="39"/>
      <c r="R13" s="39"/>
      <c r="S13" s="39"/>
    </row>
    <row r="14" spans="1:19">
      <c r="B14" s="41" t="s">
        <v>4</v>
      </c>
      <c r="C14" s="39"/>
      <c r="D14" s="39"/>
      <c r="E14" s="39"/>
      <c r="F14" s="39"/>
      <c r="G14" s="39"/>
      <c r="H14" s="39"/>
      <c r="I14" s="39"/>
      <c r="J14" s="39"/>
      <c r="K14" s="42"/>
      <c r="L14" s="39"/>
      <c r="M14" s="39"/>
      <c r="N14" s="39"/>
      <c r="O14" s="39"/>
      <c r="P14" s="39"/>
      <c r="Q14" s="39"/>
      <c r="R14" s="39"/>
      <c r="S14" s="39"/>
    </row>
    <row r="16" spans="1:19" ht="21.15" customHeight="1">
      <c r="A16" s="40" t="s">
        <v>5</v>
      </c>
      <c r="B16" s="40" t="s">
        <v>5</v>
      </c>
      <c r="C16" s="40" t="s">
        <v>6</v>
      </c>
      <c r="D16" s="40" t="s">
        <v>7</v>
      </c>
      <c r="E16" s="40"/>
      <c r="F16" s="43" t="s">
        <v>8</v>
      </c>
      <c r="G16" s="43" t="s">
        <v>9</v>
      </c>
      <c r="H16" s="43" t="s">
        <v>10</v>
      </c>
      <c r="I16" s="40" t="s">
        <v>11</v>
      </c>
      <c r="J16" s="40" t="s">
        <v>12</v>
      </c>
      <c r="K16" s="44" t="s">
        <v>13</v>
      </c>
      <c r="L16" s="40" t="s">
        <v>14</v>
      </c>
      <c r="M16" s="40"/>
      <c r="N16" s="40"/>
      <c r="O16" s="40"/>
      <c r="P16" s="40"/>
      <c r="Q16" s="43" t="s">
        <v>15</v>
      </c>
      <c r="R16" s="43" t="s">
        <v>16</v>
      </c>
      <c r="S16" s="43" t="s">
        <v>17</v>
      </c>
    </row>
    <row r="17" spans="1:19" ht="17.25" customHeight="1">
      <c r="A17" s="40"/>
      <c r="B17" s="40"/>
      <c r="C17" s="40"/>
      <c r="D17" s="43" t="s">
        <v>18</v>
      </c>
      <c r="E17" s="43" t="s">
        <v>19</v>
      </c>
      <c r="F17" s="40"/>
      <c r="G17" s="40"/>
      <c r="H17" s="40"/>
      <c r="I17" s="40"/>
      <c r="J17" s="40"/>
      <c r="K17" s="45"/>
      <c r="L17" s="40" t="s">
        <v>20</v>
      </c>
      <c r="M17" s="40" t="s">
        <v>21</v>
      </c>
      <c r="N17" s="40"/>
      <c r="O17" s="40"/>
      <c r="P17" s="40"/>
      <c r="Q17" s="40"/>
      <c r="R17" s="40"/>
      <c r="S17" s="40"/>
    </row>
    <row r="18" spans="1:19" ht="109.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5"/>
      <c r="L18" s="40"/>
      <c r="M18" s="5" t="s">
        <v>22</v>
      </c>
      <c r="N18" s="5" t="s">
        <v>23</v>
      </c>
      <c r="O18" s="5" t="s">
        <v>24</v>
      </c>
      <c r="P18" s="5" t="s">
        <v>25</v>
      </c>
      <c r="Q18" s="40"/>
      <c r="R18" s="40"/>
      <c r="S18" s="40"/>
    </row>
    <row r="19" spans="1:19" ht="13.5" customHeight="1">
      <c r="A19" s="40"/>
      <c r="B19" s="40"/>
      <c r="C19" s="40"/>
      <c r="D19" s="40"/>
      <c r="E19" s="40"/>
      <c r="F19" s="40"/>
      <c r="G19" s="40"/>
      <c r="H19" s="40"/>
      <c r="I19" s="3" t="s">
        <v>26</v>
      </c>
      <c r="J19" s="3" t="s">
        <v>26</v>
      </c>
      <c r="K19" s="21" t="s">
        <v>27</v>
      </c>
      <c r="L19" s="3" t="s">
        <v>28</v>
      </c>
      <c r="M19" s="3" t="s">
        <v>28</v>
      </c>
      <c r="N19" s="3" t="s">
        <v>28</v>
      </c>
      <c r="O19" s="3" t="s">
        <v>28</v>
      </c>
      <c r="P19" s="3" t="s">
        <v>28</v>
      </c>
      <c r="Q19" s="3" t="s">
        <v>29</v>
      </c>
      <c r="R19" s="3" t="s">
        <v>29</v>
      </c>
      <c r="S19" s="40"/>
    </row>
    <row r="20" spans="1:19" ht="18.75" customHeight="1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21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3">
        <v>17</v>
      </c>
      <c r="R20" s="3">
        <v>18</v>
      </c>
      <c r="S20" s="3">
        <v>19</v>
      </c>
    </row>
    <row r="21" spans="1:19" ht="27.75" customHeight="1">
      <c r="A21" s="10"/>
      <c r="B21" s="48" t="s">
        <v>31</v>
      </c>
      <c r="C21" s="49"/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  <c r="I21" s="7">
        <v>527320.23</v>
      </c>
      <c r="J21" s="7">
        <v>350609.51</v>
      </c>
      <c r="K21" s="22">
        <v>13812</v>
      </c>
      <c r="L21" s="7">
        <v>943800439.67999995</v>
      </c>
      <c r="M21" s="7">
        <v>0</v>
      </c>
      <c r="N21" s="7">
        <v>0</v>
      </c>
      <c r="O21" s="7">
        <v>0</v>
      </c>
      <c r="P21" s="7">
        <v>943800439.67999995</v>
      </c>
      <c r="Q21" s="7">
        <v>2691.88</v>
      </c>
      <c r="R21" s="7">
        <v>2691.88</v>
      </c>
      <c r="S21" s="4" t="s">
        <v>30</v>
      </c>
    </row>
    <row r="22" spans="1:19" ht="27.75" customHeight="1">
      <c r="A22" s="10"/>
      <c r="B22" s="48" t="s">
        <v>36</v>
      </c>
      <c r="C22" s="49"/>
      <c r="D22" s="4" t="s">
        <v>30</v>
      </c>
      <c r="E22" s="4" t="s">
        <v>30</v>
      </c>
      <c r="F22" s="4" t="s">
        <v>30</v>
      </c>
      <c r="G22" s="4" t="s">
        <v>30</v>
      </c>
      <c r="H22" s="4" t="s">
        <v>30</v>
      </c>
      <c r="I22" s="7">
        <v>81099.08</v>
      </c>
      <c r="J22" s="7">
        <v>51730.76</v>
      </c>
      <c r="K22" s="22">
        <f>SUM(K23:K34)</f>
        <v>2224</v>
      </c>
      <c r="L22" s="7">
        <v>83428945.129999995</v>
      </c>
      <c r="M22" s="7">
        <v>0</v>
      </c>
      <c r="N22" s="7">
        <v>0</v>
      </c>
      <c r="O22" s="7">
        <v>0</v>
      </c>
      <c r="P22" s="7">
        <v>83428945.129999995</v>
      </c>
      <c r="Q22" s="7">
        <v>1612.75</v>
      </c>
      <c r="R22" s="7">
        <v>1612.75</v>
      </c>
      <c r="S22" s="4" t="s">
        <v>30</v>
      </c>
    </row>
    <row r="23" spans="1:19" ht="36" customHeight="1">
      <c r="A23" s="11">
        <v>1</v>
      </c>
      <c r="B23" s="11">
        <v>1</v>
      </c>
      <c r="C23" s="6" t="s">
        <v>37</v>
      </c>
      <c r="D23" s="3">
        <v>1982</v>
      </c>
      <c r="E23" s="3"/>
      <c r="F23" s="3" t="s">
        <v>35</v>
      </c>
      <c r="G23" s="3">
        <v>5</v>
      </c>
      <c r="H23" s="3">
        <v>6</v>
      </c>
      <c r="I23" s="8">
        <v>9083.4</v>
      </c>
      <c r="J23" s="8">
        <v>4049.2</v>
      </c>
      <c r="K23" s="23">
        <v>164</v>
      </c>
      <c r="L23" s="8">
        <v>10090345.460000001</v>
      </c>
      <c r="M23" s="8">
        <v>0</v>
      </c>
      <c r="N23" s="8">
        <v>0</v>
      </c>
      <c r="O23" s="8">
        <v>0</v>
      </c>
      <c r="P23" s="8">
        <v>10090345.460000001</v>
      </c>
      <c r="Q23" s="8">
        <v>2491.94</v>
      </c>
      <c r="R23" s="8">
        <v>2491.94</v>
      </c>
      <c r="S23" s="3" t="s">
        <v>33</v>
      </c>
    </row>
    <row r="24" spans="1:19" ht="36" customHeight="1">
      <c r="A24" s="11">
        <f>A23+1</f>
        <v>2</v>
      </c>
      <c r="B24" s="11">
        <v>2</v>
      </c>
      <c r="C24" s="6" t="s">
        <v>38</v>
      </c>
      <c r="D24" s="3">
        <v>1984</v>
      </c>
      <c r="E24" s="3"/>
      <c r="F24" s="3" t="s">
        <v>35</v>
      </c>
      <c r="G24" s="3">
        <v>5</v>
      </c>
      <c r="H24" s="3">
        <v>4</v>
      </c>
      <c r="I24" s="8">
        <v>7642.8</v>
      </c>
      <c r="J24" s="8">
        <v>4473.2</v>
      </c>
      <c r="K24" s="23">
        <v>182</v>
      </c>
      <c r="L24" s="8">
        <v>11557267.859999999</v>
      </c>
      <c r="M24" s="8">
        <v>0</v>
      </c>
      <c r="N24" s="8">
        <v>0</v>
      </c>
      <c r="O24" s="8">
        <v>0</v>
      </c>
      <c r="P24" s="8">
        <v>11557267.859999999</v>
      </c>
      <c r="Q24" s="8">
        <v>2583.67</v>
      </c>
      <c r="R24" s="8">
        <v>2583.67</v>
      </c>
      <c r="S24" s="3" t="s">
        <v>33</v>
      </c>
    </row>
    <row r="25" spans="1:19" ht="36" customHeight="1">
      <c r="A25" s="11">
        <f t="shared" ref="A25:A34" si="0">A24+1</f>
        <v>3</v>
      </c>
      <c r="B25" s="11">
        <v>3</v>
      </c>
      <c r="C25" s="6" t="s">
        <v>39</v>
      </c>
      <c r="D25" s="3">
        <v>1987</v>
      </c>
      <c r="E25" s="3"/>
      <c r="F25" s="3" t="s">
        <v>32</v>
      </c>
      <c r="G25" s="3">
        <v>5</v>
      </c>
      <c r="H25" s="3">
        <v>8</v>
      </c>
      <c r="I25" s="8">
        <v>7350.5</v>
      </c>
      <c r="J25" s="8">
        <v>5193.28</v>
      </c>
      <c r="K25" s="23">
        <v>211</v>
      </c>
      <c r="L25" s="8">
        <v>8018883.4800000004</v>
      </c>
      <c r="M25" s="8">
        <v>0</v>
      </c>
      <c r="N25" s="8">
        <v>0</v>
      </c>
      <c r="O25" s="8">
        <v>0</v>
      </c>
      <c r="P25" s="8">
        <v>8018883.4800000004</v>
      </c>
      <c r="Q25" s="8">
        <v>1544.09</v>
      </c>
      <c r="R25" s="8">
        <v>1544.09</v>
      </c>
      <c r="S25" s="3" t="s">
        <v>33</v>
      </c>
    </row>
    <row r="26" spans="1:19" ht="36" customHeight="1">
      <c r="A26" s="11">
        <f t="shared" si="0"/>
        <v>4</v>
      </c>
      <c r="B26" s="11">
        <v>4</v>
      </c>
      <c r="C26" s="6" t="s">
        <v>40</v>
      </c>
      <c r="D26" s="3">
        <v>1986</v>
      </c>
      <c r="E26" s="3"/>
      <c r="F26" s="3" t="s">
        <v>34</v>
      </c>
      <c r="G26" s="3">
        <v>5</v>
      </c>
      <c r="H26" s="3">
        <v>6</v>
      </c>
      <c r="I26" s="8">
        <v>5787.2</v>
      </c>
      <c r="J26" s="8">
        <v>4400.5600000000004</v>
      </c>
      <c r="K26" s="23">
        <v>184</v>
      </c>
      <c r="L26" s="8">
        <v>7747942.4000000004</v>
      </c>
      <c r="M26" s="8">
        <v>0</v>
      </c>
      <c r="N26" s="8">
        <v>0</v>
      </c>
      <c r="O26" s="8">
        <v>0</v>
      </c>
      <c r="P26" s="8">
        <v>7747942.4000000004</v>
      </c>
      <c r="Q26" s="8">
        <v>1760.67</v>
      </c>
      <c r="R26" s="8">
        <v>1760.67</v>
      </c>
      <c r="S26" s="3" t="s">
        <v>33</v>
      </c>
    </row>
    <row r="27" spans="1:19" ht="36" customHeight="1">
      <c r="A27" s="11">
        <f t="shared" si="0"/>
        <v>5</v>
      </c>
      <c r="B27" s="11">
        <v>5</v>
      </c>
      <c r="C27" s="6" t="s">
        <v>41</v>
      </c>
      <c r="D27" s="3">
        <v>1988</v>
      </c>
      <c r="E27" s="3"/>
      <c r="F27" s="3" t="s">
        <v>32</v>
      </c>
      <c r="G27" s="3">
        <v>5</v>
      </c>
      <c r="H27" s="3">
        <v>4</v>
      </c>
      <c r="I27" s="8">
        <v>5413.9</v>
      </c>
      <c r="J27" s="8">
        <v>3169.5</v>
      </c>
      <c r="K27" s="23">
        <v>142</v>
      </c>
      <c r="L27" s="8">
        <v>4446279.38</v>
      </c>
      <c r="M27" s="8">
        <v>0</v>
      </c>
      <c r="N27" s="8">
        <v>0</v>
      </c>
      <c r="O27" s="8">
        <v>0</v>
      </c>
      <c r="P27" s="8">
        <v>4446279.38</v>
      </c>
      <c r="Q27" s="8">
        <v>1402.83</v>
      </c>
      <c r="R27" s="8">
        <v>1402.83</v>
      </c>
      <c r="S27" s="3" t="s">
        <v>33</v>
      </c>
    </row>
    <row r="28" spans="1:19" ht="36" customHeight="1">
      <c r="A28" s="11">
        <f t="shared" si="0"/>
        <v>6</v>
      </c>
      <c r="B28" s="11">
        <v>6</v>
      </c>
      <c r="C28" s="6" t="s">
        <v>42</v>
      </c>
      <c r="D28" s="3">
        <v>1983</v>
      </c>
      <c r="E28" s="3"/>
      <c r="F28" s="3" t="s">
        <v>32</v>
      </c>
      <c r="G28" s="3">
        <v>5</v>
      </c>
      <c r="H28" s="3">
        <v>6</v>
      </c>
      <c r="I28" s="8">
        <v>7262.1</v>
      </c>
      <c r="J28" s="8">
        <v>4340.6400000000003</v>
      </c>
      <c r="K28" s="23">
        <v>190</v>
      </c>
      <c r="L28" s="8">
        <v>10045367.130000001</v>
      </c>
      <c r="M28" s="8">
        <v>0</v>
      </c>
      <c r="N28" s="8">
        <v>0</v>
      </c>
      <c r="O28" s="8">
        <v>0</v>
      </c>
      <c r="P28" s="8">
        <v>10045367.130000001</v>
      </c>
      <c r="Q28" s="8">
        <v>2314.2600000000002</v>
      </c>
      <c r="R28" s="8">
        <v>2314.2600000000002</v>
      </c>
      <c r="S28" s="3" t="s">
        <v>33</v>
      </c>
    </row>
    <row r="29" spans="1:19" ht="36" customHeight="1">
      <c r="A29" s="11">
        <f t="shared" si="0"/>
        <v>7</v>
      </c>
      <c r="B29" s="11">
        <v>7</v>
      </c>
      <c r="C29" s="6" t="s">
        <v>43</v>
      </c>
      <c r="D29" s="3">
        <v>1981</v>
      </c>
      <c r="E29" s="3"/>
      <c r="F29" s="3" t="s">
        <v>32</v>
      </c>
      <c r="G29" s="3">
        <v>5</v>
      </c>
      <c r="H29" s="3">
        <v>4</v>
      </c>
      <c r="I29" s="8">
        <v>4542.1000000000004</v>
      </c>
      <c r="J29" s="8">
        <v>2722.6</v>
      </c>
      <c r="K29" s="23">
        <v>114</v>
      </c>
      <c r="L29" s="8">
        <v>3623364.89</v>
      </c>
      <c r="M29" s="8">
        <v>0</v>
      </c>
      <c r="N29" s="8">
        <v>0</v>
      </c>
      <c r="O29" s="8">
        <v>0</v>
      </c>
      <c r="P29" s="8">
        <v>3623364.89</v>
      </c>
      <c r="Q29" s="8">
        <v>1330.85</v>
      </c>
      <c r="R29" s="8">
        <v>1330.85</v>
      </c>
      <c r="S29" s="3" t="s">
        <v>33</v>
      </c>
    </row>
    <row r="30" spans="1:19" ht="36" customHeight="1">
      <c r="A30" s="11">
        <f t="shared" si="0"/>
        <v>8</v>
      </c>
      <c r="B30" s="11">
        <v>8</v>
      </c>
      <c r="C30" s="6" t="s">
        <v>44</v>
      </c>
      <c r="D30" s="3">
        <v>1981</v>
      </c>
      <c r="E30" s="3"/>
      <c r="F30" s="3" t="s">
        <v>32</v>
      </c>
      <c r="G30" s="3">
        <v>5</v>
      </c>
      <c r="H30" s="3">
        <v>6</v>
      </c>
      <c r="I30" s="8">
        <v>7365.7</v>
      </c>
      <c r="J30" s="8">
        <v>4416.1400000000003</v>
      </c>
      <c r="K30" s="23">
        <v>199</v>
      </c>
      <c r="L30" s="8">
        <v>5875832.5</v>
      </c>
      <c r="M30" s="8">
        <v>0</v>
      </c>
      <c r="N30" s="8">
        <v>0</v>
      </c>
      <c r="O30" s="8">
        <v>0</v>
      </c>
      <c r="P30" s="8">
        <v>5875832.5</v>
      </c>
      <c r="Q30" s="8">
        <v>1330.54</v>
      </c>
      <c r="R30" s="8">
        <v>1330.54</v>
      </c>
      <c r="S30" s="3" t="s">
        <v>33</v>
      </c>
    </row>
    <row r="31" spans="1:19" ht="36" customHeight="1">
      <c r="A31" s="11">
        <f t="shared" si="0"/>
        <v>9</v>
      </c>
      <c r="B31" s="11">
        <v>9</v>
      </c>
      <c r="C31" s="6" t="s">
        <v>45</v>
      </c>
      <c r="D31" s="3">
        <v>1976</v>
      </c>
      <c r="E31" s="3"/>
      <c r="F31" s="3" t="s">
        <v>32</v>
      </c>
      <c r="G31" s="3">
        <v>5</v>
      </c>
      <c r="H31" s="3">
        <v>4</v>
      </c>
      <c r="I31" s="8">
        <v>4566.9799999999996</v>
      </c>
      <c r="J31" s="8">
        <v>3868.18</v>
      </c>
      <c r="K31" s="23">
        <v>119</v>
      </c>
      <c r="L31" s="8">
        <v>1126648.3899999999</v>
      </c>
      <c r="M31" s="8">
        <v>0</v>
      </c>
      <c r="N31" s="8">
        <v>0</v>
      </c>
      <c r="O31" s="8">
        <v>0</v>
      </c>
      <c r="P31" s="8">
        <v>1126648.3899999999</v>
      </c>
      <c r="Q31" s="8">
        <v>291.26</v>
      </c>
      <c r="R31" s="8">
        <v>291.26</v>
      </c>
      <c r="S31" s="3" t="s">
        <v>33</v>
      </c>
    </row>
    <row r="32" spans="1:19" ht="36" customHeight="1">
      <c r="A32" s="11">
        <f t="shared" si="0"/>
        <v>10</v>
      </c>
      <c r="B32" s="11">
        <v>10</v>
      </c>
      <c r="C32" s="6" t="s">
        <v>46</v>
      </c>
      <c r="D32" s="3">
        <v>1982</v>
      </c>
      <c r="E32" s="3"/>
      <c r="F32" s="3" t="s">
        <v>32</v>
      </c>
      <c r="G32" s="3">
        <v>5</v>
      </c>
      <c r="H32" s="3">
        <v>8</v>
      </c>
      <c r="I32" s="8">
        <v>8315.7000000000007</v>
      </c>
      <c r="J32" s="8">
        <v>7057.36</v>
      </c>
      <c r="K32" s="23">
        <v>251</v>
      </c>
      <c r="L32" s="8">
        <v>8682930.5099999998</v>
      </c>
      <c r="M32" s="8">
        <v>0</v>
      </c>
      <c r="N32" s="8">
        <v>0</v>
      </c>
      <c r="O32" s="8">
        <v>0</v>
      </c>
      <c r="P32" s="8">
        <v>8682930.5099999998</v>
      </c>
      <c r="Q32" s="8">
        <v>1230.3399999999999</v>
      </c>
      <c r="R32" s="8">
        <v>1230.3399999999999</v>
      </c>
      <c r="S32" s="3" t="s">
        <v>33</v>
      </c>
    </row>
    <row r="33" spans="1:19" ht="36" customHeight="1">
      <c r="A33" s="11">
        <f t="shared" si="0"/>
        <v>11</v>
      </c>
      <c r="B33" s="11">
        <v>11</v>
      </c>
      <c r="C33" s="6" t="s">
        <v>47</v>
      </c>
      <c r="D33" s="3">
        <v>1986</v>
      </c>
      <c r="E33" s="3"/>
      <c r="F33" s="3" t="s">
        <v>32</v>
      </c>
      <c r="G33" s="3">
        <v>5</v>
      </c>
      <c r="H33" s="3">
        <v>3</v>
      </c>
      <c r="I33" s="8">
        <v>6935.5</v>
      </c>
      <c r="J33" s="8">
        <v>3979.5</v>
      </c>
      <c r="K33" s="23">
        <v>262</v>
      </c>
      <c r="L33" s="8">
        <v>1809327.69</v>
      </c>
      <c r="M33" s="8">
        <v>0</v>
      </c>
      <c r="N33" s="8">
        <v>0</v>
      </c>
      <c r="O33" s="8">
        <v>0</v>
      </c>
      <c r="P33" s="8">
        <v>1809327.69</v>
      </c>
      <c r="Q33" s="8">
        <v>454.66</v>
      </c>
      <c r="R33" s="8">
        <v>454.66</v>
      </c>
      <c r="S33" s="3" t="s">
        <v>33</v>
      </c>
    </row>
    <row r="34" spans="1:19" ht="36" customHeight="1">
      <c r="A34" s="11">
        <f t="shared" si="0"/>
        <v>12</v>
      </c>
      <c r="B34" s="11">
        <v>12</v>
      </c>
      <c r="C34" s="6" t="s">
        <v>48</v>
      </c>
      <c r="D34" s="3">
        <v>1983</v>
      </c>
      <c r="E34" s="3"/>
      <c r="F34" s="3" t="s">
        <v>32</v>
      </c>
      <c r="G34" s="3">
        <v>5</v>
      </c>
      <c r="H34" s="3">
        <v>3</v>
      </c>
      <c r="I34" s="8">
        <v>6833.2</v>
      </c>
      <c r="J34" s="8">
        <v>4060.6</v>
      </c>
      <c r="K34" s="23">
        <v>206</v>
      </c>
      <c r="L34" s="8">
        <v>10404755.439999999</v>
      </c>
      <c r="M34" s="8">
        <v>0</v>
      </c>
      <c r="N34" s="8">
        <v>0</v>
      </c>
      <c r="O34" s="8">
        <v>0</v>
      </c>
      <c r="P34" s="8">
        <v>10404755.439999999</v>
      </c>
      <c r="Q34" s="8">
        <v>2562.37</v>
      </c>
      <c r="R34" s="8">
        <v>2562.37</v>
      </c>
      <c r="S34" s="3" t="s">
        <v>33</v>
      </c>
    </row>
    <row r="35" spans="1:19" ht="27.75" customHeight="1">
      <c r="A35" s="10"/>
      <c r="B35" s="48" t="s">
        <v>50</v>
      </c>
      <c r="C35" s="49"/>
      <c r="D35" s="4" t="s">
        <v>30</v>
      </c>
      <c r="E35" s="4" t="s">
        <v>30</v>
      </c>
      <c r="F35" s="4" t="s">
        <v>30</v>
      </c>
      <c r="G35" s="4" t="s">
        <v>30</v>
      </c>
      <c r="H35" s="4" t="s">
        <v>30</v>
      </c>
      <c r="I35" s="7">
        <f t="shared" ref="I35:K35" si="1">SUM(I36:I87)</f>
        <v>242330.59999999995</v>
      </c>
      <c r="J35" s="7">
        <f t="shared" si="1"/>
        <v>156949.83999999997</v>
      </c>
      <c r="K35" s="7">
        <f t="shared" si="1"/>
        <v>6294</v>
      </c>
      <c r="L35" s="7">
        <f>SUM(L36:L87)</f>
        <v>436770778.71999997</v>
      </c>
      <c r="M35" s="7">
        <f t="shared" ref="M35:P35" si="2">SUM(M36:M87)</f>
        <v>0</v>
      </c>
      <c r="N35" s="7">
        <f t="shared" si="2"/>
        <v>0</v>
      </c>
      <c r="O35" s="7">
        <f t="shared" si="2"/>
        <v>0</v>
      </c>
      <c r="P35" s="7">
        <f t="shared" si="2"/>
        <v>436770778.71999997</v>
      </c>
      <c r="Q35" s="7">
        <f>P35/J35</f>
        <v>2782.868582217096</v>
      </c>
      <c r="R35" s="7">
        <f>Q35</f>
        <v>2782.868582217096</v>
      </c>
      <c r="S35" s="4" t="s">
        <v>30</v>
      </c>
    </row>
    <row r="36" spans="1:19" ht="36" customHeight="1">
      <c r="A36" s="11">
        <f>A34+1</f>
        <v>13</v>
      </c>
      <c r="B36" s="11">
        <v>1</v>
      </c>
      <c r="C36" s="6" t="s">
        <v>52</v>
      </c>
      <c r="D36" s="3">
        <v>1981</v>
      </c>
      <c r="E36" s="3"/>
      <c r="F36" s="3" t="s">
        <v>32</v>
      </c>
      <c r="G36" s="3">
        <v>5</v>
      </c>
      <c r="H36" s="3">
        <v>8</v>
      </c>
      <c r="I36" s="8">
        <v>8344.2999999999993</v>
      </c>
      <c r="J36" s="8">
        <v>6277.98</v>
      </c>
      <c r="K36" s="23">
        <v>211</v>
      </c>
      <c r="L36" s="8">
        <v>13255017</v>
      </c>
      <c r="M36" s="8">
        <v>0</v>
      </c>
      <c r="N36" s="8">
        <v>0</v>
      </c>
      <c r="O36" s="8">
        <v>0</v>
      </c>
      <c r="P36" s="8">
        <v>13255017</v>
      </c>
      <c r="Q36" s="8">
        <v>2111.35</v>
      </c>
      <c r="R36" s="8">
        <v>2111.35</v>
      </c>
      <c r="S36" s="3" t="s">
        <v>49</v>
      </c>
    </row>
    <row r="37" spans="1:19" ht="36" customHeight="1">
      <c r="A37" s="11">
        <f>A36+1</f>
        <v>14</v>
      </c>
      <c r="B37" s="11">
        <v>2</v>
      </c>
      <c r="C37" s="6" t="s">
        <v>53</v>
      </c>
      <c r="D37" s="3">
        <v>1991</v>
      </c>
      <c r="E37" s="3"/>
      <c r="F37" s="3" t="s">
        <v>34</v>
      </c>
      <c r="G37" s="3">
        <v>4</v>
      </c>
      <c r="H37" s="3">
        <v>2</v>
      </c>
      <c r="I37" s="8">
        <v>1975</v>
      </c>
      <c r="J37" s="8">
        <v>1496.5</v>
      </c>
      <c r="K37" s="23">
        <v>45</v>
      </c>
      <c r="L37" s="8">
        <v>4441612.0199999996</v>
      </c>
      <c r="M37" s="8">
        <v>0</v>
      </c>
      <c r="N37" s="8">
        <v>0</v>
      </c>
      <c r="O37" s="8">
        <v>0</v>
      </c>
      <c r="P37" s="8">
        <v>4441612.0199999996</v>
      </c>
      <c r="Q37" s="8">
        <v>2968</v>
      </c>
      <c r="R37" s="8">
        <v>2968</v>
      </c>
      <c r="S37" s="3" t="s">
        <v>49</v>
      </c>
    </row>
    <row r="38" spans="1:19" ht="36" customHeight="1">
      <c r="A38" s="11">
        <f t="shared" ref="A38:A87" si="3">A37+1</f>
        <v>15</v>
      </c>
      <c r="B38" s="11">
        <v>3</v>
      </c>
      <c r="C38" s="6" t="s">
        <v>54</v>
      </c>
      <c r="D38" s="3">
        <v>1982</v>
      </c>
      <c r="E38" s="3"/>
      <c r="F38" s="3" t="s">
        <v>34</v>
      </c>
      <c r="G38" s="3">
        <v>5</v>
      </c>
      <c r="H38" s="3">
        <v>1</v>
      </c>
      <c r="I38" s="8">
        <v>1898</v>
      </c>
      <c r="J38" s="8">
        <v>1349.7</v>
      </c>
      <c r="K38" s="23">
        <v>113</v>
      </c>
      <c r="L38" s="8">
        <v>6073697.1100000003</v>
      </c>
      <c r="M38" s="8">
        <v>0</v>
      </c>
      <c r="N38" s="8">
        <v>0</v>
      </c>
      <c r="O38" s="8">
        <v>0</v>
      </c>
      <c r="P38" s="8">
        <v>6073697.1100000003</v>
      </c>
      <c r="Q38" s="8">
        <v>4500.03</v>
      </c>
      <c r="R38" s="8">
        <v>4500.03</v>
      </c>
      <c r="S38" s="3" t="s">
        <v>49</v>
      </c>
    </row>
    <row r="39" spans="1:19" ht="36" customHeight="1">
      <c r="A39" s="11">
        <f t="shared" si="3"/>
        <v>16</v>
      </c>
      <c r="B39" s="11">
        <v>4</v>
      </c>
      <c r="C39" s="6" t="s">
        <v>55</v>
      </c>
      <c r="D39" s="3">
        <v>1989</v>
      </c>
      <c r="E39" s="3"/>
      <c r="F39" s="3" t="s">
        <v>32</v>
      </c>
      <c r="G39" s="3">
        <v>5</v>
      </c>
      <c r="H39" s="3">
        <v>4</v>
      </c>
      <c r="I39" s="8">
        <v>3324</v>
      </c>
      <c r="J39" s="8">
        <v>2289.3000000000002</v>
      </c>
      <c r="K39" s="23">
        <v>115</v>
      </c>
      <c r="L39" s="8">
        <v>4690727.54</v>
      </c>
      <c r="M39" s="8">
        <v>0</v>
      </c>
      <c r="N39" s="8">
        <v>0</v>
      </c>
      <c r="O39" s="8">
        <v>0</v>
      </c>
      <c r="P39" s="8">
        <v>4690727.54</v>
      </c>
      <c r="Q39" s="8">
        <v>2048.98</v>
      </c>
      <c r="R39" s="8">
        <v>2048.98</v>
      </c>
      <c r="S39" s="3" t="s">
        <v>49</v>
      </c>
    </row>
    <row r="40" spans="1:19" ht="36" customHeight="1">
      <c r="A40" s="11">
        <f t="shared" si="3"/>
        <v>17</v>
      </c>
      <c r="B40" s="11">
        <v>5</v>
      </c>
      <c r="C40" s="6" t="s">
        <v>56</v>
      </c>
      <c r="D40" s="3">
        <v>1990</v>
      </c>
      <c r="E40" s="3"/>
      <c r="F40" s="3" t="s">
        <v>32</v>
      </c>
      <c r="G40" s="3">
        <v>5</v>
      </c>
      <c r="H40" s="3">
        <v>3</v>
      </c>
      <c r="I40" s="8">
        <v>5571.7</v>
      </c>
      <c r="J40" s="8">
        <v>3372.8</v>
      </c>
      <c r="K40" s="23">
        <v>121</v>
      </c>
      <c r="L40" s="8">
        <v>4660711.79</v>
      </c>
      <c r="M40" s="8">
        <v>0</v>
      </c>
      <c r="N40" s="8">
        <v>0</v>
      </c>
      <c r="O40" s="8">
        <v>0</v>
      </c>
      <c r="P40" s="8">
        <v>4660711.79</v>
      </c>
      <c r="Q40" s="8">
        <v>1381.85</v>
      </c>
      <c r="R40" s="8">
        <v>1381.85</v>
      </c>
      <c r="S40" s="3" t="s">
        <v>49</v>
      </c>
    </row>
    <row r="41" spans="1:19" ht="36" customHeight="1">
      <c r="A41" s="11">
        <f t="shared" si="3"/>
        <v>18</v>
      </c>
      <c r="B41" s="11">
        <v>6</v>
      </c>
      <c r="C41" s="6" t="s">
        <v>57</v>
      </c>
      <c r="D41" s="3">
        <v>1990</v>
      </c>
      <c r="E41" s="3"/>
      <c r="F41" s="3" t="s">
        <v>32</v>
      </c>
      <c r="G41" s="3">
        <v>5</v>
      </c>
      <c r="H41" s="3">
        <v>4</v>
      </c>
      <c r="I41" s="8">
        <v>4441.2</v>
      </c>
      <c r="J41" s="8">
        <v>3259</v>
      </c>
      <c r="K41" s="23">
        <v>128</v>
      </c>
      <c r="L41" s="8">
        <v>4412887.8</v>
      </c>
      <c r="M41" s="8">
        <v>0</v>
      </c>
      <c r="N41" s="8">
        <v>0</v>
      </c>
      <c r="O41" s="8">
        <v>0</v>
      </c>
      <c r="P41" s="8">
        <v>4412887.8</v>
      </c>
      <c r="Q41" s="8">
        <v>1354.06</v>
      </c>
      <c r="R41" s="8">
        <v>1354.06</v>
      </c>
      <c r="S41" s="3" t="s">
        <v>49</v>
      </c>
    </row>
    <row r="42" spans="1:19" ht="36" customHeight="1">
      <c r="A42" s="11">
        <f t="shared" si="3"/>
        <v>19</v>
      </c>
      <c r="B42" s="11">
        <v>7</v>
      </c>
      <c r="C42" s="6" t="s">
        <v>58</v>
      </c>
      <c r="D42" s="3">
        <v>1989</v>
      </c>
      <c r="E42" s="3"/>
      <c r="F42" s="3" t="s">
        <v>32</v>
      </c>
      <c r="G42" s="3">
        <v>5</v>
      </c>
      <c r="H42" s="3">
        <v>4</v>
      </c>
      <c r="I42" s="8">
        <v>4482.3</v>
      </c>
      <c r="J42" s="8">
        <v>3305.8</v>
      </c>
      <c r="K42" s="23">
        <v>131</v>
      </c>
      <c r="L42" s="8">
        <v>4170078.61</v>
      </c>
      <c r="M42" s="8">
        <v>0</v>
      </c>
      <c r="N42" s="8">
        <v>0</v>
      </c>
      <c r="O42" s="8">
        <v>0</v>
      </c>
      <c r="P42" s="8">
        <v>4170078.61</v>
      </c>
      <c r="Q42" s="8">
        <v>1261.44</v>
      </c>
      <c r="R42" s="8">
        <v>1261.44</v>
      </c>
      <c r="S42" s="3" t="s">
        <v>49</v>
      </c>
    </row>
    <row r="43" spans="1:19" ht="36" customHeight="1">
      <c r="A43" s="11">
        <f t="shared" si="3"/>
        <v>20</v>
      </c>
      <c r="B43" s="11">
        <v>8</v>
      </c>
      <c r="C43" s="6" t="s">
        <v>59</v>
      </c>
      <c r="D43" s="3">
        <v>1989</v>
      </c>
      <c r="E43" s="3"/>
      <c r="F43" s="3" t="s">
        <v>32</v>
      </c>
      <c r="G43" s="3">
        <v>5</v>
      </c>
      <c r="H43" s="3">
        <v>2</v>
      </c>
      <c r="I43" s="8">
        <v>3074.6</v>
      </c>
      <c r="J43" s="8">
        <v>2224.1999999999998</v>
      </c>
      <c r="K43" s="23">
        <v>80</v>
      </c>
      <c r="L43" s="8">
        <v>3223854.97</v>
      </c>
      <c r="M43" s="8">
        <v>0</v>
      </c>
      <c r="N43" s="8">
        <v>0</v>
      </c>
      <c r="O43" s="8">
        <v>0</v>
      </c>
      <c r="P43" s="8">
        <v>3223854.97</v>
      </c>
      <c r="Q43" s="8">
        <v>1449.44</v>
      </c>
      <c r="R43" s="8">
        <v>1449.44</v>
      </c>
      <c r="S43" s="3" t="s">
        <v>49</v>
      </c>
    </row>
    <row r="44" spans="1:19" ht="36" customHeight="1">
      <c r="A44" s="11">
        <f t="shared" si="3"/>
        <v>21</v>
      </c>
      <c r="B44" s="11">
        <v>9</v>
      </c>
      <c r="C44" s="6" t="s">
        <v>60</v>
      </c>
      <c r="D44" s="3">
        <v>1987</v>
      </c>
      <c r="E44" s="3"/>
      <c r="F44" s="3" t="s">
        <v>32</v>
      </c>
      <c r="G44" s="3">
        <v>5</v>
      </c>
      <c r="H44" s="3">
        <v>6</v>
      </c>
      <c r="I44" s="8">
        <v>7280.9</v>
      </c>
      <c r="J44" s="8">
        <v>4431.74</v>
      </c>
      <c r="K44" s="23">
        <v>198</v>
      </c>
      <c r="L44" s="8">
        <v>10060687.039999999</v>
      </c>
      <c r="M44" s="8">
        <v>0</v>
      </c>
      <c r="N44" s="8">
        <v>0</v>
      </c>
      <c r="O44" s="8">
        <v>0</v>
      </c>
      <c r="P44" s="8">
        <v>10060687.039999999</v>
      </c>
      <c r="Q44" s="8">
        <v>2270.14</v>
      </c>
      <c r="R44" s="8">
        <v>2270.14</v>
      </c>
      <c r="S44" s="3" t="s">
        <v>49</v>
      </c>
    </row>
    <row r="45" spans="1:19" ht="36" customHeight="1">
      <c r="A45" s="11">
        <f t="shared" si="3"/>
        <v>22</v>
      </c>
      <c r="B45" s="11">
        <v>10</v>
      </c>
      <c r="C45" s="6" t="s">
        <v>61</v>
      </c>
      <c r="D45" s="3">
        <v>1991</v>
      </c>
      <c r="E45" s="3"/>
      <c r="F45" s="3" t="s">
        <v>32</v>
      </c>
      <c r="G45" s="3">
        <v>5</v>
      </c>
      <c r="H45" s="3">
        <v>3</v>
      </c>
      <c r="I45" s="8">
        <v>4083.2</v>
      </c>
      <c r="J45" s="8">
        <v>2387.4</v>
      </c>
      <c r="K45" s="23">
        <v>105</v>
      </c>
      <c r="L45" s="8">
        <v>11493309.699999999</v>
      </c>
      <c r="M45" s="8">
        <v>0</v>
      </c>
      <c r="N45" s="8">
        <v>0</v>
      </c>
      <c r="O45" s="8">
        <v>0</v>
      </c>
      <c r="P45" s="8">
        <v>11493309.699999999</v>
      </c>
      <c r="Q45" s="8">
        <v>4814.1499999999996</v>
      </c>
      <c r="R45" s="8">
        <v>4814.1499999999996</v>
      </c>
      <c r="S45" s="3" t="s">
        <v>49</v>
      </c>
    </row>
    <row r="46" spans="1:19" ht="36" customHeight="1">
      <c r="A46" s="11">
        <f t="shared" si="3"/>
        <v>23</v>
      </c>
      <c r="B46" s="11">
        <v>11</v>
      </c>
      <c r="C46" s="6" t="s">
        <v>62</v>
      </c>
      <c r="D46" s="3">
        <v>1987</v>
      </c>
      <c r="E46" s="3"/>
      <c r="F46" s="3" t="s">
        <v>32</v>
      </c>
      <c r="G46" s="3">
        <v>5</v>
      </c>
      <c r="H46" s="3">
        <v>6</v>
      </c>
      <c r="I46" s="8">
        <v>6656.8</v>
      </c>
      <c r="J46" s="8">
        <v>4868.3</v>
      </c>
      <c r="K46" s="23">
        <v>207</v>
      </c>
      <c r="L46" s="8">
        <v>6663172.1500000004</v>
      </c>
      <c r="M46" s="8">
        <v>0</v>
      </c>
      <c r="N46" s="8">
        <v>0</v>
      </c>
      <c r="O46" s="8">
        <v>0</v>
      </c>
      <c r="P46" s="8">
        <v>6663172.1500000004</v>
      </c>
      <c r="Q46" s="8">
        <v>1368.69</v>
      </c>
      <c r="R46" s="8">
        <v>1368.69</v>
      </c>
      <c r="S46" s="3" t="s">
        <v>49</v>
      </c>
    </row>
    <row r="47" spans="1:19" ht="36" customHeight="1">
      <c r="A47" s="11">
        <f t="shared" si="3"/>
        <v>24</v>
      </c>
      <c r="B47" s="11">
        <v>12</v>
      </c>
      <c r="C47" s="6" t="s">
        <v>63</v>
      </c>
      <c r="D47" s="3">
        <v>1989</v>
      </c>
      <c r="E47" s="3"/>
      <c r="F47" s="3" t="s">
        <v>32</v>
      </c>
      <c r="G47" s="3">
        <v>5</v>
      </c>
      <c r="H47" s="3">
        <v>4</v>
      </c>
      <c r="I47" s="8">
        <v>3906.8</v>
      </c>
      <c r="J47" s="8">
        <v>3579.2</v>
      </c>
      <c r="K47" s="23">
        <v>109</v>
      </c>
      <c r="L47" s="8">
        <v>4433040.87</v>
      </c>
      <c r="M47" s="8">
        <v>0</v>
      </c>
      <c r="N47" s="8">
        <v>0</v>
      </c>
      <c r="O47" s="8">
        <v>0</v>
      </c>
      <c r="P47" s="8">
        <v>4433040.87</v>
      </c>
      <c r="Q47" s="8">
        <v>1238.56</v>
      </c>
      <c r="R47" s="8">
        <v>1238.56</v>
      </c>
      <c r="S47" s="3" t="s">
        <v>49</v>
      </c>
    </row>
    <row r="48" spans="1:19" ht="36" customHeight="1">
      <c r="A48" s="11">
        <f t="shared" si="3"/>
        <v>25</v>
      </c>
      <c r="B48" s="11">
        <v>13</v>
      </c>
      <c r="C48" s="6" t="s">
        <v>64</v>
      </c>
      <c r="D48" s="3">
        <v>1990</v>
      </c>
      <c r="E48" s="3"/>
      <c r="F48" s="3" t="s">
        <v>32</v>
      </c>
      <c r="G48" s="3">
        <v>5</v>
      </c>
      <c r="H48" s="3">
        <v>4</v>
      </c>
      <c r="I48" s="8">
        <v>6983.5</v>
      </c>
      <c r="J48" s="8">
        <v>3250.6</v>
      </c>
      <c r="K48" s="23">
        <v>132</v>
      </c>
      <c r="L48" s="8">
        <v>4580722.47</v>
      </c>
      <c r="M48" s="8">
        <v>0</v>
      </c>
      <c r="N48" s="8">
        <v>0</v>
      </c>
      <c r="O48" s="8">
        <v>0</v>
      </c>
      <c r="P48" s="8">
        <v>4580722.47</v>
      </c>
      <c r="Q48" s="8">
        <v>1409.19</v>
      </c>
      <c r="R48" s="8">
        <v>1409.19</v>
      </c>
      <c r="S48" s="3" t="s">
        <v>49</v>
      </c>
    </row>
    <row r="49" spans="1:19" ht="36" customHeight="1">
      <c r="A49" s="11">
        <f t="shared" si="3"/>
        <v>26</v>
      </c>
      <c r="B49" s="11">
        <v>14</v>
      </c>
      <c r="C49" s="6" t="s">
        <v>65</v>
      </c>
      <c r="D49" s="3">
        <v>1993</v>
      </c>
      <c r="E49" s="3"/>
      <c r="F49" s="3" t="s">
        <v>32</v>
      </c>
      <c r="G49" s="3">
        <v>5</v>
      </c>
      <c r="H49" s="3">
        <v>5</v>
      </c>
      <c r="I49" s="8">
        <v>7577.6</v>
      </c>
      <c r="J49" s="8">
        <v>4590.6000000000004</v>
      </c>
      <c r="K49" s="23">
        <v>181</v>
      </c>
      <c r="L49" s="8">
        <v>6106497.2699999996</v>
      </c>
      <c r="M49" s="8">
        <v>0</v>
      </c>
      <c r="N49" s="8">
        <v>0</v>
      </c>
      <c r="O49" s="8">
        <v>0</v>
      </c>
      <c r="P49" s="8">
        <v>6106497.2699999996</v>
      </c>
      <c r="Q49" s="8">
        <v>1330.22</v>
      </c>
      <c r="R49" s="8">
        <v>1330.22</v>
      </c>
      <c r="S49" s="3" t="s">
        <v>49</v>
      </c>
    </row>
    <row r="50" spans="1:19" ht="36" customHeight="1">
      <c r="A50" s="11">
        <f t="shared" si="3"/>
        <v>27</v>
      </c>
      <c r="B50" s="11">
        <v>15</v>
      </c>
      <c r="C50" s="6" t="s">
        <v>66</v>
      </c>
      <c r="D50" s="3">
        <v>1991</v>
      </c>
      <c r="E50" s="3"/>
      <c r="F50" s="3" t="s">
        <v>32</v>
      </c>
      <c r="G50" s="3">
        <v>2</v>
      </c>
      <c r="H50" s="3">
        <v>2</v>
      </c>
      <c r="I50" s="8">
        <v>813</v>
      </c>
      <c r="J50" s="8">
        <v>748.2</v>
      </c>
      <c r="K50" s="23">
        <v>29</v>
      </c>
      <c r="L50" s="8">
        <v>3157914.86</v>
      </c>
      <c r="M50" s="8">
        <v>0</v>
      </c>
      <c r="N50" s="8">
        <v>0</v>
      </c>
      <c r="O50" s="8">
        <v>0</v>
      </c>
      <c r="P50" s="8">
        <v>3157914.86</v>
      </c>
      <c r="Q50" s="8">
        <v>4220.68</v>
      </c>
      <c r="R50" s="8">
        <v>4220.68</v>
      </c>
      <c r="S50" s="3" t="s">
        <v>49</v>
      </c>
    </row>
    <row r="51" spans="1:19" ht="36" customHeight="1">
      <c r="A51" s="11">
        <f t="shared" si="3"/>
        <v>28</v>
      </c>
      <c r="B51" s="11">
        <v>16</v>
      </c>
      <c r="C51" s="6" t="s">
        <v>67</v>
      </c>
      <c r="D51" s="3">
        <v>1981</v>
      </c>
      <c r="E51" s="3"/>
      <c r="F51" s="3" t="s">
        <v>34</v>
      </c>
      <c r="G51" s="3">
        <v>5</v>
      </c>
      <c r="H51" s="3">
        <v>4</v>
      </c>
      <c r="I51" s="8">
        <v>5940.1</v>
      </c>
      <c r="J51" s="8">
        <v>3428.64</v>
      </c>
      <c r="K51" s="23">
        <v>127</v>
      </c>
      <c r="L51" s="8">
        <v>8645933.4100000001</v>
      </c>
      <c r="M51" s="8">
        <v>0</v>
      </c>
      <c r="N51" s="8">
        <v>0</v>
      </c>
      <c r="O51" s="8">
        <v>0</v>
      </c>
      <c r="P51" s="8">
        <v>8645933.4100000001</v>
      </c>
      <c r="Q51" s="8">
        <v>2521.6799999999998</v>
      </c>
      <c r="R51" s="8">
        <v>2521.6799999999998</v>
      </c>
      <c r="S51" s="3" t="s">
        <v>49</v>
      </c>
    </row>
    <row r="52" spans="1:19" ht="36" customHeight="1">
      <c r="A52" s="11">
        <f t="shared" si="3"/>
        <v>29</v>
      </c>
      <c r="B52" s="11">
        <v>17</v>
      </c>
      <c r="C52" s="6" t="s">
        <v>68</v>
      </c>
      <c r="D52" s="3">
        <v>1982</v>
      </c>
      <c r="E52" s="3"/>
      <c r="F52" s="3" t="s">
        <v>32</v>
      </c>
      <c r="G52" s="3">
        <v>5</v>
      </c>
      <c r="H52" s="3">
        <v>5</v>
      </c>
      <c r="I52" s="8">
        <v>5738.5</v>
      </c>
      <c r="J52" s="8">
        <v>3453.28</v>
      </c>
      <c r="K52" s="23">
        <v>131</v>
      </c>
      <c r="L52" s="8">
        <v>8031933.8600000003</v>
      </c>
      <c r="M52" s="8">
        <v>0</v>
      </c>
      <c r="N52" s="8">
        <v>0</v>
      </c>
      <c r="O52" s="8">
        <v>0</v>
      </c>
      <c r="P52" s="8">
        <v>8031933.8600000003</v>
      </c>
      <c r="Q52" s="8">
        <v>2325.89</v>
      </c>
      <c r="R52" s="8">
        <v>2325.89</v>
      </c>
      <c r="S52" s="3" t="s">
        <v>49</v>
      </c>
    </row>
    <row r="53" spans="1:19" ht="36" customHeight="1">
      <c r="A53" s="11">
        <f t="shared" si="3"/>
        <v>30</v>
      </c>
      <c r="B53" s="11">
        <v>18</v>
      </c>
      <c r="C53" s="6" t="s">
        <v>69</v>
      </c>
      <c r="D53" s="3">
        <v>1984</v>
      </c>
      <c r="E53" s="3"/>
      <c r="F53" s="3" t="s">
        <v>34</v>
      </c>
      <c r="G53" s="3">
        <v>3</v>
      </c>
      <c r="H53" s="3">
        <v>1</v>
      </c>
      <c r="I53" s="8">
        <v>1902.2</v>
      </c>
      <c r="J53" s="8">
        <v>794.62</v>
      </c>
      <c r="K53" s="23">
        <v>36</v>
      </c>
      <c r="L53" s="8">
        <v>3247662.44</v>
      </c>
      <c r="M53" s="8">
        <v>0</v>
      </c>
      <c r="N53" s="8">
        <v>0</v>
      </c>
      <c r="O53" s="8">
        <v>0</v>
      </c>
      <c r="P53" s="8">
        <v>3247662.44</v>
      </c>
      <c r="Q53" s="8">
        <v>4087.06</v>
      </c>
      <c r="R53" s="8">
        <v>4087.06</v>
      </c>
      <c r="S53" s="3" t="s">
        <v>49</v>
      </c>
    </row>
    <row r="54" spans="1:19" ht="36" customHeight="1">
      <c r="A54" s="11">
        <f t="shared" si="3"/>
        <v>31</v>
      </c>
      <c r="B54" s="11">
        <v>19</v>
      </c>
      <c r="C54" s="6" t="s">
        <v>70</v>
      </c>
      <c r="D54" s="3">
        <v>1992</v>
      </c>
      <c r="E54" s="3"/>
      <c r="F54" s="3" t="s">
        <v>32</v>
      </c>
      <c r="G54" s="3">
        <v>2</v>
      </c>
      <c r="H54" s="3">
        <v>2</v>
      </c>
      <c r="I54" s="8">
        <v>963.7</v>
      </c>
      <c r="J54" s="8">
        <v>912.9</v>
      </c>
      <c r="K54" s="23">
        <v>30</v>
      </c>
      <c r="L54" s="8">
        <v>3904263.12</v>
      </c>
      <c r="M54" s="8">
        <v>0</v>
      </c>
      <c r="N54" s="8">
        <v>0</v>
      </c>
      <c r="O54" s="8">
        <v>0</v>
      </c>
      <c r="P54" s="8">
        <v>3904263.12</v>
      </c>
      <c r="Q54" s="8">
        <v>4276.7700000000004</v>
      </c>
      <c r="R54" s="8">
        <v>4276.7700000000004</v>
      </c>
      <c r="S54" s="3" t="s">
        <v>49</v>
      </c>
    </row>
    <row r="55" spans="1:19" ht="36" customHeight="1">
      <c r="A55" s="11">
        <f t="shared" si="3"/>
        <v>32</v>
      </c>
      <c r="B55" s="11">
        <v>20</v>
      </c>
      <c r="C55" s="6" t="s">
        <v>71</v>
      </c>
      <c r="D55" s="3">
        <v>1987</v>
      </c>
      <c r="E55" s="3"/>
      <c r="F55" s="3" t="s">
        <v>32</v>
      </c>
      <c r="G55" s="3">
        <v>5</v>
      </c>
      <c r="H55" s="3">
        <v>6</v>
      </c>
      <c r="I55" s="8">
        <v>6923.8</v>
      </c>
      <c r="J55" s="8">
        <v>5110.3500000000004</v>
      </c>
      <c r="K55" s="23">
        <v>197</v>
      </c>
      <c r="L55" s="8">
        <v>6872995.7800000003</v>
      </c>
      <c r="M55" s="8">
        <v>0</v>
      </c>
      <c r="N55" s="8">
        <v>0</v>
      </c>
      <c r="O55" s="8">
        <v>0</v>
      </c>
      <c r="P55" s="8">
        <v>6872995.7800000003</v>
      </c>
      <c r="Q55" s="8">
        <v>1344.92</v>
      </c>
      <c r="R55" s="8">
        <v>1344.92</v>
      </c>
      <c r="S55" s="3" t="s">
        <v>49</v>
      </c>
    </row>
    <row r="56" spans="1:19" ht="36" customHeight="1">
      <c r="A56" s="11">
        <f t="shared" si="3"/>
        <v>33</v>
      </c>
      <c r="B56" s="11">
        <v>21</v>
      </c>
      <c r="C56" s="6" t="s">
        <v>72</v>
      </c>
      <c r="D56" s="3">
        <v>1991</v>
      </c>
      <c r="E56" s="3"/>
      <c r="F56" s="3" t="s">
        <v>32</v>
      </c>
      <c r="G56" s="3">
        <v>3</v>
      </c>
      <c r="H56" s="3">
        <v>1</v>
      </c>
      <c r="I56" s="8">
        <v>1031.5999999999999</v>
      </c>
      <c r="J56" s="8">
        <v>729.6</v>
      </c>
      <c r="K56" s="23">
        <v>26</v>
      </c>
      <c r="L56" s="8">
        <v>1551699.99</v>
      </c>
      <c r="M56" s="8">
        <v>0</v>
      </c>
      <c r="N56" s="8">
        <v>0</v>
      </c>
      <c r="O56" s="8">
        <v>0</v>
      </c>
      <c r="P56" s="8">
        <v>1551699.99</v>
      </c>
      <c r="Q56" s="8">
        <v>2126.7800000000002</v>
      </c>
      <c r="R56" s="8">
        <v>2126.7800000000002</v>
      </c>
      <c r="S56" s="3" t="s">
        <v>49</v>
      </c>
    </row>
    <row r="57" spans="1:19" ht="36" customHeight="1">
      <c r="A57" s="11">
        <f t="shared" si="3"/>
        <v>34</v>
      </c>
      <c r="B57" s="11">
        <v>22</v>
      </c>
      <c r="C57" s="6" t="s">
        <v>73</v>
      </c>
      <c r="D57" s="3">
        <v>1993</v>
      </c>
      <c r="E57" s="3"/>
      <c r="F57" s="3" t="s">
        <v>32</v>
      </c>
      <c r="G57" s="3">
        <v>5</v>
      </c>
      <c r="H57" s="3">
        <v>1</v>
      </c>
      <c r="I57" s="8">
        <v>1389.8</v>
      </c>
      <c r="J57" s="8">
        <v>1282.8</v>
      </c>
      <c r="K57" s="23">
        <v>38</v>
      </c>
      <c r="L57" s="8">
        <v>1642771.46</v>
      </c>
      <c r="M57" s="8">
        <v>0</v>
      </c>
      <c r="N57" s="8">
        <v>0</v>
      </c>
      <c r="O57" s="8">
        <v>0</v>
      </c>
      <c r="P57" s="8">
        <v>1642771.46</v>
      </c>
      <c r="Q57" s="8">
        <v>1280.6099999999999</v>
      </c>
      <c r="R57" s="8">
        <v>1280.6099999999999</v>
      </c>
      <c r="S57" s="3" t="s">
        <v>49</v>
      </c>
    </row>
    <row r="58" spans="1:19" ht="36" customHeight="1">
      <c r="A58" s="11">
        <f t="shared" si="3"/>
        <v>35</v>
      </c>
      <c r="B58" s="11">
        <v>23</v>
      </c>
      <c r="C58" s="6" t="s">
        <v>74</v>
      </c>
      <c r="D58" s="3">
        <v>1988</v>
      </c>
      <c r="E58" s="3"/>
      <c r="F58" s="3" t="s">
        <v>32</v>
      </c>
      <c r="G58" s="3">
        <v>2</v>
      </c>
      <c r="H58" s="3">
        <v>2</v>
      </c>
      <c r="I58" s="8">
        <v>1660.2</v>
      </c>
      <c r="J58" s="8">
        <v>969.7</v>
      </c>
      <c r="K58" s="23">
        <v>41</v>
      </c>
      <c r="L58" s="8">
        <v>3909822.14</v>
      </c>
      <c r="M58" s="8">
        <v>0</v>
      </c>
      <c r="N58" s="8">
        <v>0</v>
      </c>
      <c r="O58" s="8">
        <v>0</v>
      </c>
      <c r="P58" s="8">
        <v>3909822.14</v>
      </c>
      <c r="Q58" s="8">
        <v>4031.99</v>
      </c>
      <c r="R58" s="8">
        <v>4031.99</v>
      </c>
      <c r="S58" s="3" t="s">
        <v>49</v>
      </c>
    </row>
    <row r="59" spans="1:19" ht="36" customHeight="1">
      <c r="A59" s="11">
        <f t="shared" si="3"/>
        <v>36</v>
      </c>
      <c r="B59" s="11">
        <v>24</v>
      </c>
      <c r="C59" s="6" t="s">
        <v>75</v>
      </c>
      <c r="D59" s="3">
        <v>1990</v>
      </c>
      <c r="E59" s="3"/>
      <c r="F59" s="3" t="s">
        <v>32</v>
      </c>
      <c r="G59" s="3">
        <v>2</v>
      </c>
      <c r="H59" s="3">
        <v>1</v>
      </c>
      <c r="I59" s="8">
        <v>417</v>
      </c>
      <c r="J59" s="8">
        <v>363.6</v>
      </c>
      <c r="K59" s="23">
        <v>14</v>
      </c>
      <c r="L59" s="8">
        <v>1452110.73</v>
      </c>
      <c r="M59" s="8">
        <v>0</v>
      </c>
      <c r="N59" s="8">
        <v>0</v>
      </c>
      <c r="O59" s="8">
        <v>0</v>
      </c>
      <c r="P59" s="8">
        <v>1452110.73</v>
      </c>
      <c r="Q59" s="8">
        <v>3993.7</v>
      </c>
      <c r="R59" s="8">
        <v>3993.7</v>
      </c>
      <c r="S59" s="3" t="s">
        <v>49</v>
      </c>
    </row>
    <row r="60" spans="1:19" ht="36" customHeight="1">
      <c r="A60" s="11">
        <f t="shared" si="3"/>
        <v>37</v>
      </c>
      <c r="B60" s="11">
        <v>25</v>
      </c>
      <c r="C60" s="6" t="s">
        <v>76</v>
      </c>
      <c r="D60" s="3">
        <v>1990</v>
      </c>
      <c r="E60" s="3"/>
      <c r="F60" s="3" t="s">
        <v>32</v>
      </c>
      <c r="G60" s="3">
        <v>2</v>
      </c>
      <c r="H60" s="3">
        <v>1</v>
      </c>
      <c r="I60" s="8">
        <v>586.9</v>
      </c>
      <c r="J60" s="8">
        <v>361.3</v>
      </c>
      <c r="K60" s="23">
        <v>12</v>
      </c>
      <c r="L60" s="8">
        <v>1455460.24</v>
      </c>
      <c r="M60" s="8">
        <v>0</v>
      </c>
      <c r="N60" s="8">
        <v>0</v>
      </c>
      <c r="O60" s="8">
        <v>0</v>
      </c>
      <c r="P60" s="8">
        <v>1455460.24</v>
      </c>
      <c r="Q60" s="8">
        <v>4028.4</v>
      </c>
      <c r="R60" s="8">
        <v>4028.4</v>
      </c>
      <c r="S60" s="3" t="s">
        <v>49</v>
      </c>
    </row>
    <row r="61" spans="1:19" ht="36" customHeight="1">
      <c r="A61" s="11">
        <f t="shared" si="3"/>
        <v>38</v>
      </c>
      <c r="B61" s="11">
        <v>26</v>
      </c>
      <c r="C61" s="6" t="s">
        <v>77</v>
      </c>
      <c r="D61" s="3">
        <v>1987</v>
      </c>
      <c r="E61" s="3"/>
      <c r="F61" s="3" t="s">
        <v>32</v>
      </c>
      <c r="G61" s="3">
        <v>5</v>
      </c>
      <c r="H61" s="3">
        <v>4</v>
      </c>
      <c r="I61" s="8">
        <v>4500.7</v>
      </c>
      <c r="J61" s="8">
        <v>2727.9</v>
      </c>
      <c r="K61" s="23">
        <v>109</v>
      </c>
      <c r="L61" s="8">
        <v>12668480.35</v>
      </c>
      <c r="M61" s="8">
        <v>0</v>
      </c>
      <c r="N61" s="8">
        <v>0</v>
      </c>
      <c r="O61" s="8">
        <v>0</v>
      </c>
      <c r="P61" s="8">
        <v>12668480.35</v>
      </c>
      <c r="Q61" s="8">
        <v>4644.04</v>
      </c>
      <c r="R61" s="8">
        <v>4644.04</v>
      </c>
      <c r="S61" s="3" t="s">
        <v>49</v>
      </c>
    </row>
    <row r="62" spans="1:19" ht="36" customHeight="1">
      <c r="A62" s="11">
        <f t="shared" si="3"/>
        <v>39</v>
      </c>
      <c r="B62" s="11">
        <v>27</v>
      </c>
      <c r="C62" s="6" t="s">
        <v>78</v>
      </c>
      <c r="D62" s="3">
        <v>1984</v>
      </c>
      <c r="E62" s="3"/>
      <c r="F62" s="3" t="s">
        <v>32</v>
      </c>
      <c r="G62" s="3">
        <v>5</v>
      </c>
      <c r="H62" s="3">
        <v>6</v>
      </c>
      <c r="I62" s="8">
        <v>7298.4</v>
      </c>
      <c r="J62" s="8">
        <v>4429.34</v>
      </c>
      <c r="K62" s="23">
        <v>208</v>
      </c>
      <c r="L62" s="8">
        <v>20543390.350000001</v>
      </c>
      <c r="M62" s="8">
        <v>0</v>
      </c>
      <c r="N62" s="8">
        <v>0</v>
      </c>
      <c r="O62" s="8">
        <v>0</v>
      </c>
      <c r="P62" s="8">
        <v>20543390.350000001</v>
      </c>
      <c r="Q62" s="8">
        <v>4638.03</v>
      </c>
      <c r="R62" s="8">
        <v>4638.03</v>
      </c>
      <c r="S62" s="3" t="s">
        <v>49</v>
      </c>
    </row>
    <row r="63" spans="1:19" ht="36" customHeight="1">
      <c r="A63" s="11">
        <f t="shared" si="3"/>
        <v>40</v>
      </c>
      <c r="B63" s="11">
        <v>28</v>
      </c>
      <c r="C63" s="6" t="s">
        <v>79</v>
      </c>
      <c r="D63" s="3">
        <v>1985</v>
      </c>
      <c r="E63" s="3"/>
      <c r="F63" s="3" t="s">
        <v>32</v>
      </c>
      <c r="G63" s="3">
        <v>5</v>
      </c>
      <c r="H63" s="3">
        <v>6</v>
      </c>
      <c r="I63" s="8">
        <v>4460</v>
      </c>
      <c r="J63" s="8">
        <v>4459.8</v>
      </c>
      <c r="K63" s="23">
        <v>201</v>
      </c>
      <c r="L63" s="8">
        <v>15753653.92</v>
      </c>
      <c r="M63" s="8">
        <v>0</v>
      </c>
      <c r="N63" s="8">
        <v>0</v>
      </c>
      <c r="O63" s="8">
        <v>0</v>
      </c>
      <c r="P63" s="8">
        <v>15753653.92</v>
      </c>
      <c r="Q63" s="8">
        <v>3532.37</v>
      </c>
      <c r="R63" s="8">
        <v>3532.37</v>
      </c>
      <c r="S63" s="3" t="s">
        <v>49</v>
      </c>
    </row>
    <row r="64" spans="1:19" ht="36" customHeight="1">
      <c r="A64" s="11">
        <f t="shared" si="3"/>
        <v>41</v>
      </c>
      <c r="B64" s="11">
        <v>29</v>
      </c>
      <c r="C64" s="6" t="s">
        <v>51</v>
      </c>
      <c r="D64" s="3">
        <v>1985</v>
      </c>
      <c r="E64" s="3"/>
      <c r="F64" s="3" t="s">
        <v>32</v>
      </c>
      <c r="G64" s="3">
        <v>5</v>
      </c>
      <c r="H64" s="3">
        <v>8</v>
      </c>
      <c r="I64" s="8">
        <v>9534</v>
      </c>
      <c r="J64" s="8">
        <v>5788.06</v>
      </c>
      <c r="K64" s="23">
        <v>231</v>
      </c>
      <c r="L64" s="8">
        <v>33676084.420000002</v>
      </c>
      <c r="M64" s="8">
        <v>0</v>
      </c>
      <c r="N64" s="8">
        <v>0</v>
      </c>
      <c r="O64" s="8">
        <v>0</v>
      </c>
      <c r="P64" s="8">
        <v>33676084.420000002</v>
      </c>
      <c r="Q64" s="8">
        <v>5818.198916389947</v>
      </c>
      <c r="R64" s="8">
        <v>5818.198916389947</v>
      </c>
      <c r="S64" s="3" t="s">
        <v>49</v>
      </c>
    </row>
    <row r="65" spans="1:19" ht="36" customHeight="1">
      <c r="A65" s="11">
        <f t="shared" si="3"/>
        <v>42</v>
      </c>
      <c r="B65" s="11">
        <v>30</v>
      </c>
      <c r="C65" s="6" t="s">
        <v>80</v>
      </c>
      <c r="D65" s="3">
        <v>1995</v>
      </c>
      <c r="E65" s="3"/>
      <c r="F65" s="3" t="s">
        <v>32</v>
      </c>
      <c r="G65" s="3">
        <v>5</v>
      </c>
      <c r="H65" s="3">
        <v>5</v>
      </c>
      <c r="I65" s="8">
        <v>9662.5</v>
      </c>
      <c r="J65" s="8">
        <v>5918.7</v>
      </c>
      <c r="K65" s="23">
        <v>177</v>
      </c>
      <c r="L65" s="8">
        <v>6838129.6900000004</v>
      </c>
      <c r="M65" s="8">
        <v>0</v>
      </c>
      <c r="N65" s="8">
        <v>0</v>
      </c>
      <c r="O65" s="8">
        <v>0</v>
      </c>
      <c r="P65" s="8">
        <v>6838129.6900000004</v>
      </c>
      <c r="Q65" s="8">
        <v>1155.3399999999999</v>
      </c>
      <c r="R65" s="8">
        <v>1155.3399999999999</v>
      </c>
      <c r="S65" s="3" t="s">
        <v>49</v>
      </c>
    </row>
    <row r="66" spans="1:19" ht="36" customHeight="1">
      <c r="A66" s="11">
        <f t="shared" si="3"/>
        <v>43</v>
      </c>
      <c r="B66" s="11">
        <v>31</v>
      </c>
      <c r="C66" s="6" t="s">
        <v>81</v>
      </c>
      <c r="D66" s="3">
        <v>1986</v>
      </c>
      <c r="E66" s="3"/>
      <c r="F66" s="3" t="s">
        <v>32</v>
      </c>
      <c r="G66" s="3">
        <v>5</v>
      </c>
      <c r="H66" s="3">
        <v>4</v>
      </c>
      <c r="I66" s="8">
        <v>4691.8999999999996</v>
      </c>
      <c r="J66" s="8">
        <v>3218.9</v>
      </c>
      <c r="K66" s="23">
        <v>119</v>
      </c>
      <c r="L66" s="8">
        <v>4249092.08</v>
      </c>
      <c r="M66" s="8">
        <v>0</v>
      </c>
      <c r="N66" s="8">
        <v>0</v>
      </c>
      <c r="O66" s="8">
        <v>0</v>
      </c>
      <c r="P66" s="8">
        <v>4249092.08</v>
      </c>
      <c r="Q66" s="8">
        <v>1320.04</v>
      </c>
      <c r="R66" s="8">
        <v>1320.04</v>
      </c>
      <c r="S66" s="3" t="s">
        <v>49</v>
      </c>
    </row>
    <row r="67" spans="1:19" ht="36" customHeight="1">
      <c r="A67" s="11">
        <f t="shared" si="3"/>
        <v>44</v>
      </c>
      <c r="B67" s="11">
        <v>32</v>
      </c>
      <c r="C67" s="6" t="s">
        <v>82</v>
      </c>
      <c r="D67" s="3">
        <v>1994</v>
      </c>
      <c r="E67" s="3"/>
      <c r="F67" s="3" t="s">
        <v>34</v>
      </c>
      <c r="G67" s="3">
        <v>4</v>
      </c>
      <c r="H67" s="3">
        <v>2</v>
      </c>
      <c r="I67" s="8">
        <v>2421.1999999999998</v>
      </c>
      <c r="J67" s="8">
        <v>1263.7</v>
      </c>
      <c r="K67" s="23">
        <v>53</v>
      </c>
      <c r="L67" s="8">
        <v>4017164.74</v>
      </c>
      <c r="M67" s="8">
        <v>0</v>
      </c>
      <c r="N67" s="8">
        <v>0</v>
      </c>
      <c r="O67" s="8">
        <v>0</v>
      </c>
      <c r="P67" s="8">
        <v>4017164.74</v>
      </c>
      <c r="Q67" s="8">
        <v>3178.89</v>
      </c>
      <c r="R67" s="8">
        <v>3178.89</v>
      </c>
      <c r="S67" s="3" t="s">
        <v>49</v>
      </c>
    </row>
    <row r="68" spans="1:19" ht="36" customHeight="1">
      <c r="A68" s="11">
        <f t="shared" si="3"/>
        <v>45</v>
      </c>
      <c r="B68" s="11">
        <v>33</v>
      </c>
      <c r="C68" s="6" t="s">
        <v>83</v>
      </c>
      <c r="D68" s="3">
        <v>1994</v>
      </c>
      <c r="E68" s="3"/>
      <c r="F68" s="3" t="s">
        <v>34</v>
      </c>
      <c r="G68" s="3">
        <v>4</v>
      </c>
      <c r="H68" s="3">
        <v>2</v>
      </c>
      <c r="I68" s="8">
        <v>2366</v>
      </c>
      <c r="J68" s="8">
        <v>1242.4000000000001</v>
      </c>
      <c r="K68" s="23">
        <v>51</v>
      </c>
      <c r="L68" s="8">
        <v>6659769.4800000004</v>
      </c>
      <c r="M68" s="8">
        <v>0</v>
      </c>
      <c r="N68" s="8">
        <v>0</v>
      </c>
      <c r="O68" s="8">
        <v>0</v>
      </c>
      <c r="P68" s="8">
        <v>6659769.4800000004</v>
      </c>
      <c r="Q68" s="8">
        <v>5360.41</v>
      </c>
      <c r="R68" s="8">
        <v>5360.41</v>
      </c>
      <c r="S68" s="3" t="s">
        <v>49</v>
      </c>
    </row>
    <row r="69" spans="1:19" ht="36" customHeight="1">
      <c r="A69" s="11">
        <f t="shared" si="3"/>
        <v>46</v>
      </c>
      <c r="B69" s="11">
        <v>34</v>
      </c>
      <c r="C69" s="6" t="s">
        <v>84</v>
      </c>
      <c r="D69" s="3">
        <v>1991</v>
      </c>
      <c r="E69" s="3"/>
      <c r="F69" s="3" t="s">
        <v>34</v>
      </c>
      <c r="G69" s="3">
        <v>5</v>
      </c>
      <c r="H69" s="3">
        <v>2</v>
      </c>
      <c r="I69" s="8">
        <v>2532.9</v>
      </c>
      <c r="J69" s="8">
        <v>1844.4</v>
      </c>
      <c r="K69" s="23">
        <v>73</v>
      </c>
      <c r="L69" s="8">
        <v>3667343.56</v>
      </c>
      <c r="M69" s="8">
        <v>0</v>
      </c>
      <c r="N69" s="8">
        <v>0</v>
      </c>
      <c r="O69" s="8">
        <v>0</v>
      </c>
      <c r="P69" s="8">
        <v>3667343.56</v>
      </c>
      <c r="Q69" s="8">
        <v>1988.37</v>
      </c>
      <c r="R69" s="8">
        <v>1988.37</v>
      </c>
      <c r="S69" s="3" t="s">
        <v>49</v>
      </c>
    </row>
    <row r="70" spans="1:19" ht="36" customHeight="1">
      <c r="A70" s="11">
        <f t="shared" si="3"/>
        <v>47</v>
      </c>
      <c r="B70" s="11">
        <v>35</v>
      </c>
      <c r="C70" s="6" t="s">
        <v>85</v>
      </c>
      <c r="D70" s="3">
        <v>1990</v>
      </c>
      <c r="E70" s="3"/>
      <c r="F70" s="3" t="s">
        <v>32</v>
      </c>
      <c r="G70" s="3">
        <v>2</v>
      </c>
      <c r="H70" s="3">
        <v>2</v>
      </c>
      <c r="I70" s="8">
        <v>908.9</v>
      </c>
      <c r="J70" s="8">
        <v>564.70000000000005</v>
      </c>
      <c r="K70" s="23">
        <v>22</v>
      </c>
      <c r="L70" s="8">
        <v>2260971.1800000002</v>
      </c>
      <c r="M70" s="8">
        <v>0</v>
      </c>
      <c r="N70" s="8">
        <v>0</v>
      </c>
      <c r="O70" s="8">
        <v>0</v>
      </c>
      <c r="P70" s="8">
        <v>2260971.1800000002</v>
      </c>
      <c r="Q70" s="8">
        <v>4003.84</v>
      </c>
      <c r="R70" s="8">
        <v>4003.84</v>
      </c>
      <c r="S70" s="3" t="s">
        <v>49</v>
      </c>
    </row>
    <row r="71" spans="1:19" ht="36" customHeight="1">
      <c r="A71" s="11">
        <f t="shared" si="3"/>
        <v>48</v>
      </c>
      <c r="B71" s="11">
        <v>36</v>
      </c>
      <c r="C71" s="6" t="s">
        <v>86</v>
      </c>
      <c r="D71" s="3">
        <v>1984</v>
      </c>
      <c r="E71" s="3"/>
      <c r="F71" s="3" t="s">
        <v>32</v>
      </c>
      <c r="G71" s="3">
        <v>5</v>
      </c>
      <c r="H71" s="3">
        <v>6</v>
      </c>
      <c r="I71" s="8">
        <v>7398.1</v>
      </c>
      <c r="J71" s="8">
        <v>4056.86</v>
      </c>
      <c r="K71" s="23">
        <v>172</v>
      </c>
      <c r="L71" s="8">
        <v>10230429.720000001</v>
      </c>
      <c r="M71" s="8">
        <v>0</v>
      </c>
      <c r="N71" s="8">
        <v>0</v>
      </c>
      <c r="O71" s="8">
        <v>0</v>
      </c>
      <c r="P71" s="8">
        <v>10230429.720000001</v>
      </c>
      <c r="Q71" s="8">
        <v>2521.7600000000002</v>
      </c>
      <c r="R71" s="8">
        <v>2521.7600000000002</v>
      </c>
      <c r="S71" s="3" t="s">
        <v>49</v>
      </c>
    </row>
    <row r="72" spans="1:19" ht="36" customHeight="1">
      <c r="A72" s="11">
        <f t="shared" si="3"/>
        <v>49</v>
      </c>
      <c r="B72" s="11">
        <v>37</v>
      </c>
      <c r="C72" s="6" t="s">
        <v>87</v>
      </c>
      <c r="D72" s="3">
        <v>1980</v>
      </c>
      <c r="E72" s="3"/>
      <c r="F72" s="3" t="s">
        <v>32</v>
      </c>
      <c r="G72" s="3">
        <v>5</v>
      </c>
      <c r="H72" s="3">
        <v>6</v>
      </c>
      <c r="I72" s="8">
        <v>7294.8</v>
      </c>
      <c r="J72" s="8">
        <v>4381.22</v>
      </c>
      <c r="K72" s="23">
        <v>191</v>
      </c>
      <c r="L72" s="8">
        <v>6574781.3600000003</v>
      </c>
      <c r="M72" s="8">
        <v>0</v>
      </c>
      <c r="N72" s="8">
        <v>0</v>
      </c>
      <c r="O72" s="8">
        <v>0</v>
      </c>
      <c r="P72" s="8">
        <v>6574781.3600000003</v>
      </c>
      <c r="Q72" s="8">
        <v>1500.67</v>
      </c>
      <c r="R72" s="8">
        <v>1500.67</v>
      </c>
      <c r="S72" s="3" t="s">
        <v>49</v>
      </c>
    </row>
    <row r="73" spans="1:19" ht="36" customHeight="1">
      <c r="A73" s="11">
        <f t="shared" si="3"/>
        <v>50</v>
      </c>
      <c r="B73" s="11">
        <v>39</v>
      </c>
      <c r="C73" s="6" t="s">
        <v>88</v>
      </c>
      <c r="D73" s="3">
        <v>1980</v>
      </c>
      <c r="E73" s="3"/>
      <c r="F73" s="3" t="s">
        <v>32</v>
      </c>
      <c r="G73" s="3">
        <v>5</v>
      </c>
      <c r="H73" s="3">
        <v>6</v>
      </c>
      <c r="I73" s="8">
        <v>7277.5</v>
      </c>
      <c r="J73" s="8">
        <v>4395.04</v>
      </c>
      <c r="K73" s="23">
        <v>177</v>
      </c>
      <c r="L73" s="8">
        <v>10071033.800000001</v>
      </c>
      <c r="M73" s="8">
        <v>0</v>
      </c>
      <c r="N73" s="8">
        <v>0</v>
      </c>
      <c r="O73" s="8">
        <v>0</v>
      </c>
      <c r="P73" s="8">
        <v>10071033.800000001</v>
      </c>
      <c r="Q73" s="8">
        <v>2291.4499999999998</v>
      </c>
      <c r="R73" s="8">
        <v>2291.4499999999998</v>
      </c>
      <c r="S73" s="3" t="s">
        <v>49</v>
      </c>
    </row>
    <row r="74" spans="1:19" ht="36" customHeight="1">
      <c r="A74" s="11">
        <f t="shared" si="3"/>
        <v>51</v>
      </c>
      <c r="B74" s="11">
        <v>40</v>
      </c>
      <c r="C74" s="6" t="s">
        <v>89</v>
      </c>
      <c r="D74" s="3">
        <v>1980</v>
      </c>
      <c r="E74" s="3"/>
      <c r="F74" s="3" t="s">
        <v>32</v>
      </c>
      <c r="G74" s="3">
        <v>5</v>
      </c>
      <c r="H74" s="3">
        <v>6</v>
      </c>
      <c r="I74" s="8">
        <v>7294.3</v>
      </c>
      <c r="J74" s="8">
        <v>4410.38</v>
      </c>
      <c r="K74" s="23">
        <v>176</v>
      </c>
      <c r="L74" s="8">
        <v>10597338.24</v>
      </c>
      <c r="M74" s="8">
        <v>0</v>
      </c>
      <c r="N74" s="8">
        <v>0</v>
      </c>
      <c r="O74" s="8">
        <v>0</v>
      </c>
      <c r="P74" s="8">
        <v>10597338.24</v>
      </c>
      <c r="Q74" s="8">
        <v>2402.8200000000002</v>
      </c>
      <c r="R74" s="8">
        <v>2402.8200000000002</v>
      </c>
      <c r="S74" s="3" t="s">
        <v>49</v>
      </c>
    </row>
    <row r="75" spans="1:19" ht="36" customHeight="1">
      <c r="A75" s="11">
        <f t="shared" si="3"/>
        <v>52</v>
      </c>
      <c r="B75" s="11">
        <v>41</v>
      </c>
      <c r="C75" s="6" t="s">
        <v>90</v>
      </c>
      <c r="D75" s="3">
        <v>1991</v>
      </c>
      <c r="E75" s="3"/>
      <c r="F75" s="3" t="s">
        <v>32</v>
      </c>
      <c r="G75" s="3">
        <v>5</v>
      </c>
      <c r="H75" s="3">
        <v>6</v>
      </c>
      <c r="I75" s="8">
        <v>7321</v>
      </c>
      <c r="J75" s="8">
        <v>4403.3</v>
      </c>
      <c r="K75" s="23">
        <v>172</v>
      </c>
      <c r="L75" s="8">
        <v>10031351.439999999</v>
      </c>
      <c r="M75" s="8">
        <v>0</v>
      </c>
      <c r="N75" s="8">
        <v>0</v>
      </c>
      <c r="O75" s="8">
        <v>0</v>
      </c>
      <c r="P75" s="8">
        <v>10031351.439999999</v>
      </c>
      <c r="Q75" s="8">
        <v>2278.14</v>
      </c>
      <c r="R75" s="8">
        <v>2278.14</v>
      </c>
      <c r="S75" s="3" t="s">
        <v>49</v>
      </c>
    </row>
    <row r="76" spans="1:19" ht="36" customHeight="1">
      <c r="A76" s="11">
        <f t="shared" si="3"/>
        <v>53</v>
      </c>
      <c r="B76" s="11">
        <v>42</v>
      </c>
      <c r="C76" s="6" t="s">
        <v>91</v>
      </c>
      <c r="D76" s="3">
        <v>1990</v>
      </c>
      <c r="E76" s="3"/>
      <c r="F76" s="3" t="s">
        <v>32</v>
      </c>
      <c r="G76" s="3">
        <v>5</v>
      </c>
      <c r="H76" s="3">
        <v>6</v>
      </c>
      <c r="I76" s="8">
        <v>8257.9</v>
      </c>
      <c r="J76" s="8">
        <v>4940</v>
      </c>
      <c r="K76" s="23">
        <v>178</v>
      </c>
      <c r="L76" s="8">
        <v>8694980.9299999997</v>
      </c>
      <c r="M76" s="8">
        <v>0</v>
      </c>
      <c r="N76" s="8">
        <v>0</v>
      </c>
      <c r="O76" s="8">
        <v>0</v>
      </c>
      <c r="P76" s="8">
        <v>8694980.9299999997</v>
      </c>
      <c r="Q76" s="8">
        <v>1760.12</v>
      </c>
      <c r="R76" s="8">
        <v>1760.12</v>
      </c>
      <c r="S76" s="3" t="s">
        <v>49</v>
      </c>
    </row>
    <row r="77" spans="1:19" ht="36" customHeight="1">
      <c r="A77" s="11">
        <f t="shared" si="3"/>
        <v>54</v>
      </c>
      <c r="B77" s="11">
        <v>43</v>
      </c>
      <c r="C77" s="6" t="s">
        <v>92</v>
      </c>
      <c r="D77" s="3">
        <v>1982</v>
      </c>
      <c r="E77" s="3"/>
      <c r="F77" s="3" t="s">
        <v>32</v>
      </c>
      <c r="G77" s="3">
        <v>5</v>
      </c>
      <c r="H77" s="3">
        <v>8</v>
      </c>
      <c r="I77" s="8">
        <v>8306.4</v>
      </c>
      <c r="J77" s="8">
        <v>6286.15</v>
      </c>
      <c r="K77" s="23">
        <v>281</v>
      </c>
      <c r="L77" s="8">
        <v>29339944.16</v>
      </c>
      <c r="M77" s="8">
        <v>0</v>
      </c>
      <c r="N77" s="8">
        <v>0</v>
      </c>
      <c r="O77" s="8">
        <v>0</v>
      </c>
      <c r="P77" s="8">
        <v>29339944.16</v>
      </c>
      <c r="Q77" s="8">
        <v>4667.3900000000003</v>
      </c>
      <c r="R77" s="8">
        <v>4667.3900000000003</v>
      </c>
      <c r="S77" s="3" t="s">
        <v>49</v>
      </c>
    </row>
    <row r="78" spans="1:19" ht="36" customHeight="1">
      <c r="A78" s="11">
        <f t="shared" si="3"/>
        <v>55</v>
      </c>
      <c r="B78" s="11">
        <v>44</v>
      </c>
      <c r="C78" s="6" t="s">
        <v>93</v>
      </c>
      <c r="D78" s="3">
        <v>1988</v>
      </c>
      <c r="E78" s="3"/>
      <c r="F78" s="3" t="s">
        <v>32</v>
      </c>
      <c r="G78" s="3">
        <v>5</v>
      </c>
      <c r="H78" s="3">
        <v>3</v>
      </c>
      <c r="I78" s="8">
        <v>6823.8</v>
      </c>
      <c r="J78" s="8">
        <v>4093.9</v>
      </c>
      <c r="K78" s="23">
        <v>222</v>
      </c>
      <c r="L78" s="8">
        <v>10309310.359999999</v>
      </c>
      <c r="M78" s="8">
        <v>0</v>
      </c>
      <c r="N78" s="8">
        <v>0</v>
      </c>
      <c r="O78" s="8">
        <v>0</v>
      </c>
      <c r="P78" s="8">
        <v>10309310.359999999</v>
      </c>
      <c r="Q78" s="8">
        <v>2518.21</v>
      </c>
      <c r="R78" s="8">
        <v>2518.21</v>
      </c>
      <c r="S78" s="3" t="s">
        <v>49</v>
      </c>
    </row>
    <row r="79" spans="1:19" ht="36" customHeight="1">
      <c r="A79" s="11">
        <f t="shared" si="3"/>
        <v>56</v>
      </c>
      <c r="B79" s="11">
        <v>45</v>
      </c>
      <c r="C79" s="6" t="s">
        <v>94</v>
      </c>
      <c r="D79" s="3">
        <v>1987</v>
      </c>
      <c r="E79" s="3"/>
      <c r="F79" s="3" t="s">
        <v>32</v>
      </c>
      <c r="G79" s="3">
        <v>5</v>
      </c>
      <c r="H79" s="3">
        <v>3</v>
      </c>
      <c r="I79" s="8">
        <v>6920.9</v>
      </c>
      <c r="J79" s="8">
        <v>4633.3500000000004</v>
      </c>
      <c r="K79" s="23">
        <v>190</v>
      </c>
      <c r="L79" s="8">
        <v>11721362.710000001</v>
      </c>
      <c r="M79" s="8">
        <v>0</v>
      </c>
      <c r="N79" s="8">
        <v>0</v>
      </c>
      <c r="O79" s="8">
        <v>0</v>
      </c>
      <c r="P79" s="8">
        <v>11721362.710000001</v>
      </c>
      <c r="Q79" s="8">
        <v>2529.7800000000002</v>
      </c>
      <c r="R79" s="8">
        <v>2529.7800000000002</v>
      </c>
      <c r="S79" s="3" t="s">
        <v>49</v>
      </c>
    </row>
    <row r="80" spans="1:19" ht="36" customHeight="1">
      <c r="A80" s="11">
        <f t="shared" si="3"/>
        <v>57</v>
      </c>
      <c r="B80" s="11">
        <v>46</v>
      </c>
      <c r="C80" s="6" t="s">
        <v>95</v>
      </c>
      <c r="D80" s="3">
        <v>1988</v>
      </c>
      <c r="E80" s="3"/>
      <c r="F80" s="3" t="s">
        <v>32</v>
      </c>
      <c r="G80" s="3">
        <v>5</v>
      </c>
      <c r="H80" s="3">
        <v>6</v>
      </c>
      <c r="I80" s="8">
        <v>7266.9</v>
      </c>
      <c r="J80" s="8">
        <v>4419.58</v>
      </c>
      <c r="K80" s="23">
        <v>166</v>
      </c>
      <c r="L80" s="8">
        <v>25668212.489999998</v>
      </c>
      <c r="M80" s="8">
        <v>0</v>
      </c>
      <c r="N80" s="8">
        <v>0</v>
      </c>
      <c r="O80" s="8">
        <v>0</v>
      </c>
      <c r="P80" s="8">
        <v>25668212.489999998</v>
      </c>
      <c r="Q80" s="8">
        <v>5807.84</v>
      </c>
      <c r="R80" s="8">
        <v>5807.84</v>
      </c>
      <c r="S80" s="3" t="s">
        <v>49</v>
      </c>
    </row>
    <row r="81" spans="1:21" ht="36" customHeight="1">
      <c r="A81" s="11">
        <f t="shared" si="3"/>
        <v>58</v>
      </c>
      <c r="B81" s="11">
        <v>47</v>
      </c>
      <c r="C81" s="6" t="s">
        <v>96</v>
      </c>
      <c r="D81" s="3">
        <v>1992</v>
      </c>
      <c r="E81" s="3"/>
      <c r="F81" s="3" t="s">
        <v>32</v>
      </c>
      <c r="G81" s="3">
        <v>5</v>
      </c>
      <c r="H81" s="3">
        <v>3</v>
      </c>
      <c r="I81" s="8">
        <v>5359.7</v>
      </c>
      <c r="J81" s="8">
        <v>3409.9</v>
      </c>
      <c r="K81" s="23">
        <v>121</v>
      </c>
      <c r="L81" s="8">
        <v>15086376.369999999</v>
      </c>
      <c r="M81" s="8">
        <v>0</v>
      </c>
      <c r="N81" s="8">
        <v>0</v>
      </c>
      <c r="O81" s="8">
        <v>0</v>
      </c>
      <c r="P81" s="8">
        <v>15086376.369999999</v>
      </c>
      <c r="Q81" s="8">
        <v>4424.29</v>
      </c>
      <c r="R81" s="8">
        <v>4424.29</v>
      </c>
      <c r="S81" s="3" t="s">
        <v>49</v>
      </c>
    </row>
    <row r="82" spans="1:21" ht="36" customHeight="1">
      <c r="A82" s="11">
        <f t="shared" si="3"/>
        <v>59</v>
      </c>
      <c r="B82" s="11">
        <v>48</v>
      </c>
      <c r="C82" s="6" t="s">
        <v>97</v>
      </c>
      <c r="D82" s="3">
        <v>1990</v>
      </c>
      <c r="E82" s="3"/>
      <c r="F82" s="3" t="s">
        <v>34</v>
      </c>
      <c r="G82" s="3">
        <v>3</v>
      </c>
      <c r="H82" s="3">
        <v>2</v>
      </c>
      <c r="I82" s="8">
        <v>2434.1999999999998</v>
      </c>
      <c r="J82" s="8">
        <v>1175.5</v>
      </c>
      <c r="K82" s="23">
        <v>43</v>
      </c>
      <c r="L82" s="8">
        <v>4738529.5199999996</v>
      </c>
      <c r="M82" s="8">
        <v>0</v>
      </c>
      <c r="N82" s="8">
        <v>0</v>
      </c>
      <c r="O82" s="8">
        <v>0</v>
      </c>
      <c r="P82" s="8">
        <v>4738529.5199999996</v>
      </c>
      <c r="Q82" s="8">
        <v>4031.08</v>
      </c>
      <c r="R82" s="8">
        <v>4031.08</v>
      </c>
      <c r="S82" s="3" t="s">
        <v>49</v>
      </c>
    </row>
    <row r="83" spans="1:21" ht="36" customHeight="1">
      <c r="A83" s="11">
        <f t="shared" si="3"/>
        <v>60</v>
      </c>
      <c r="B83" s="11">
        <v>49</v>
      </c>
      <c r="C83" s="6" t="s">
        <v>98</v>
      </c>
      <c r="D83" s="3">
        <v>1989</v>
      </c>
      <c r="E83" s="3"/>
      <c r="F83" s="3" t="s">
        <v>32</v>
      </c>
      <c r="G83" s="3">
        <v>5</v>
      </c>
      <c r="H83" s="3">
        <v>3</v>
      </c>
      <c r="I83" s="8">
        <v>5414.8</v>
      </c>
      <c r="J83" s="8">
        <v>3466.1</v>
      </c>
      <c r="K83" s="23">
        <v>122</v>
      </c>
      <c r="L83" s="8">
        <v>15241470.74</v>
      </c>
      <c r="M83" s="8">
        <v>0</v>
      </c>
      <c r="N83" s="8">
        <v>0</v>
      </c>
      <c r="O83" s="8">
        <v>0</v>
      </c>
      <c r="P83" s="8">
        <v>15241470.74</v>
      </c>
      <c r="Q83" s="8">
        <v>4397.3</v>
      </c>
      <c r="R83" s="8">
        <v>4397.3</v>
      </c>
      <c r="S83" s="3" t="s">
        <v>49</v>
      </c>
    </row>
    <row r="84" spans="1:21" ht="36" customHeight="1">
      <c r="A84" s="11">
        <f t="shared" si="3"/>
        <v>61</v>
      </c>
      <c r="B84" s="11">
        <v>50</v>
      </c>
      <c r="C84" s="6" t="s">
        <v>99</v>
      </c>
      <c r="D84" s="3">
        <v>1990</v>
      </c>
      <c r="E84" s="3"/>
      <c r="F84" s="3" t="s">
        <v>32</v>
      </c>
      <c r="G84" s="3">
        <v>2</v>
      </c>
      <c r="H84" s="3">
        <v>2</v>
      </c>
      <c r="I84" s="8">
        <v>518.70000000000005</v>
      </c>
      <c r="J84" s="8">
        <v>518.70000000000005</v>
      </c>
      <c r="K84" s="23">
        <v>34</v>
      </c>
      <c r="L84" s="8">
        <v>1951978.09</v>
      </c>
      <c r="M84" s="8">
        <v>0</v>
      </c>
      <c r="N84" s="8">
        <v>0</v>
      </c>
      <c r="O84" s="8">
        <v>0</v>
      </c>
      <c r="P84" s="8">
        <v>1951978.09</v>
      </c>
      <c r="Q84" s="8">
        <v>3763.21</v>
      </c>
      <c r="R84" s="8">
        <v>3763.21</v>
      </c>
      <c r="S84" s="3" t="s">
        <v>49</v>
      </c>
    </row>
    <row r="85" spans="1:21" ht="36" customHeight="1">
      <c r="A85" s="11">
        <f t="shared" si="3"/>
        <v>62</v>
      </c>
      <c r="B85" s="11">
        <v>51</v>
      </c>
      <c r="C85" s="6" t="s">
        <v>100</v>
      </c>
      <c r="D85" s="3">
        <v>1980</v>
      </c>
      <c r="E85" s="3"/>
      <c r="F85" s="3" t="s">
        <v>32</v>
      </c>
      <c r="G85" s="3">
        <v>5</v>
      </c>
      <c r="H85" s="3">
        <v>4</v>
      </c>
      <c r="I85" s="8">
        <v>5220.3999999999996</v>
      </c>
      <c r="J85" s="8">
        <v>3295.65</v>
      </c>
      <c r="K85" s="23">
        <v>126</v>
      </c>
      <c r="L85" s="8">
        <v>18439545.949999999</v>
      </c>
      <c r="M85" s="8">
        <v>0</v>
      </c>
      <c r="N85" s="8">
        <v>0</v>
      </c>
      <c r="O85" s="8">
        <v>0</v>
      </c>
      <c r="P85" s="8">
        <v>18439545.949999999</v>
      </c>
      <c r="Q85" s="8">
        <v>5595.12</v>
      </c>
      <c r="R85" s="8">
        <v>5595.12</v>
      </c>
      <c r="S85" s="3" t="s">
        <v>49</v>
      </c>
    </row>
    <row r="86" spans="1:21" ht="36" customHeight="1">
      <c r="A86" s="11">
        <f t="shared" si="3"/>
        <v>63</v>
      </c>
      <c r="B86" s="11">
        <v>52</v>
      </c>
      <c r="C86" s="6" t="s">
        <v>101</v>
      </c>
      <c r="D86" s="3">
        <v>1991</v>
      </c>
      <c r="E86" s="3"/>
      <c r="F86" s="3" t="s">
        <v>32</v>
      </c>
      <c r="G86" s="3">
        <v>4</v>
      </c>
      <c r="H86" s="3">
        <v>2</v>
      </c>
      <c r="I86" s="8">
        <v>1446.6</v>
      </c>
      <c r="J86" s="8">
        <v>987.2</v>
      </c>
      <c r="K86" s="23">
        <v>43</v>
      </c>
      <c r="L86" s="8">
        <v>2292697.75</v>
      </c>
      <c r="M86" s="8">
        <v>0</v>
      </c>
      <c r="N86" s="8">
        <v>0</v>
      </c>
      <c r="O86" s="8">
        <v>0</v>
      </c>
      <c r="P86" s="8">
        <v>2292697.75</v>
      </c>
      <c r="Q86" s="8">
        <v>2322.42</v>
      </c>
      <c r="R86" s="8">
        <v>2322.42</v>
      </c>
      <c r="S86" s="3" t="s">
        <v>49</v>
      </c>
    </row>
    <row r="87" spans="1:21" ht="36" customHeight="1">
      <c r="A87" s="11">
        <f t="shared" si="3"/>
        <v>64</v>
      </c>
      <c r="B87" s="11">
        <v>53</v>
      </c>
      <c r="C87" s="6" t="s">
        <v>102</v>
      </c>
      <c r="D87" s="3">
        <v>1994</v>
      </c>
      <c r="E87" s="3"/>
      <c r="F87" s="3" t="s">
        <v>32</v>
      </c>
      <c r="G87" s="3">
        <v>5</v>
      </c>
      <c r="H87" s="3">
        <v>2</v>
      </c>
      <c r="I87" s="8">
        <v>2431.4</v>
      </c>
      <c r="J87" s="8">
        <v>1781</v>
      </c>
      <c r="K87" s="23">
        <v>79</v>
      </c>
      <c r="L87" s="8">
        <v>3308770.95</v>
      </c>
      <c r="M87" s="8">
        <v>0</v>
      </c>
      <c r="N87" s="8">
        <v>0</v>
      </c>
      <c r="O87" s="8">
        <v>0</v>
      </c>
      <c r="P87" s="8">
        <v>3308770.95</v>
      </c>
      <c r="Q87" s="8">
        <v>1857.82</v>
      </c>
      <c r="R87" s="8">
        <v>1857.82</v>
      </c>
      <c r="S87" s="3" t="s">
        <v>49</v>
      </c>
    </row>
    <row r="88" spans="1:21" ht="27.75" customHeight="1">
      <c r="A88" s="10"/>
      <c r="B88" s="48" t="s">
        <v>104</v>
      </c>
      <c r="C88" s="49"/>
      <c r="D88" s="4" t="s">
        <v>30</v>
      </c>
      <c r="E88" s="4" t="s">
        <v>30</v>
      </c>
      <c r="F88" s="4" t="s">
        <v>30</v>
      </c>
      <c r="G88" s="4" t="s">
        <v>30</v>
      </c>
      <c r="H88" s="4" t="s">
        <v>30</v>
      </c>
      <c r="I88" s="7">
        <f t="shared" ref="I88:K88" si="4">SUM(I89:I149)</f>
        <v>186442.95</v>
      </c>
      <c r="J88" s="7">
        <f t="shared" si="4"/>
        <v>131368.65000000002</v>
      </c>
      <c r="K88" s="7">
        <f t="shared" si="4"/>
        <v>4913</v>
      </c>
      <c r="L88" s="7">
        <f>SUM(L89:L149)</f>
        <v>416613201.73726398</v>
      </c>
      <c r="M88" s="7">
        <f t="shared" ref="M88:P88" si="5">SUM(M89:M149)</f>
        <v>0</v>
      </c>
      <c r="N88" s="7">
        <f t="shared" si="5"/>
        <v>0</v>
      </c>
      <c r="O88" s="7">
        <f t="shared" si="5"/>
        <v>0</v>
      </c>
      <c r="P88" s="7">
        <f t="shared" si="5"/>
        <v>416613201.73726398</v>
      </c>
      <c r="Q88" s="7">
        <f>L88/J88</f>
        <v>3171.3289413970829</v>
      </c>
      <c r="R88" s="7">
        <f>Q88</f>
        <v>3171.3289413970829</v>
      </c>
      <c r="S88" s="4" t="s">
        <v>30</v>
      </c>
    </row>
    <row r="89" spans="1:21" ht="36" customHeight="1">
      <c r="A89" s="11">
        <f>A87+1</f>
        <v>65</v>
      </c>
      <c r="B89" s="11">
        <v>1</v>
      </c>
      <c r="C89" s="29" t="s">
        <v>105</v>
      </c>
      <c r="D89" s="3">
        <v>1988</v>
      </c>
      <c r="E89" s="3"/>
      <c r="F89" s="3" t="s">
        <v>32</v>
      </c>
      <c r="G89" s="3">
        <v>5</v>
      </c>
      <c r="H89" s="3">
        <v>6</v>
      </c>
      <c r="I89" s="28">
        <v>5895</v>
      </c>
      <c r="J89" s="28">
        <v>4430.3999999999996</v>
      </c>
      <c r="K89" s="23">
        <v>174</v>
      </c>
      <c r="L89" s="8">
        <f>'Форма 2'!G91</f>
        <v>9962903.4419199992</v>
      </c>
      <c r="M89" s="8">
        <v>0</v>
      </c>
      <c r="N89" s="8">
        <v>0</v>
      </c>
      <c r="O89" s="8">
        <v>0</v>
      </c>
      <c r="P89" s="8">
        <f>L89</f>
        <v>9962903.4419199992</v>
      </c>
      <c r="Q89" s="8">
        <f>L89/'Форма 1'!J89</f>
        <v>2248.7593539906102</v>
      </c>
      <c r="R89" s="8">
        <f>Q89</f>
        <v>2248.7593539906102</v>
      </c>
      <c r="S89" s="3" t="s">
        <v>103</v>
      </c>
      <c r="U89" s="30"/>
    </row>
    <row r="90" spans="1:21" ht="36" customHeight="1">
      <c r="A90" s="11">
        <f>A89+1</f>
        <v>66</v>
      </c>
      <c r="B90" s="11">
        <v>2</v>
      </c>
      <c r="C90" s="29" t="s">
        <v>106</v>
      </c>
      <c r="D90" s="3">
        <v>1975</v>
      </c>
      <c r="E90" s="3"/>
      <c r="F90" s="3" t="s">
        <v>32</v>
      </c>
      <c r="G90" s="3">
        <v>5</v>
      </c>
      <c r="H90" s="3">
        <v>4</v>
      </c>
      <c r="I90" s="8">
        <v>3793.5</v>
      </c>
      <c r="J90" s="8">
        <v>2462.4</v>
      </c>
      <c r="K90" s="23">
        <v>76</v>
      </c>
      <c r="L90" s="8">
        <v>13399436.359999999</v>
      </c>
      <c r="M90" s="8">
        <v>0</v>
      </c>
      <c r="N90" s="8">
        <v>0</v>
      </c>
      <c r="O90" s="8">
        <v>0</v>
      </c>
      <c r="P90" s="8">
        <v>13399436.359999999</v>
      </c>
      <c r="Q90" s="8">
        <v>5441.62</v>
      </c>
      <c r="R90" s="8">
        <v>5441.62</v>
      </c>
      <c r="S90" s="3" t="s">
        <v>103</v>
      </c>
      <c r="U90" s="30"/>
    </row>
    <row r="91" spans="1:21" ht="36" customHeight="1">
      <c r="A91" s="11">
        <f t="shared" ref="A91:B149" si="6">A90+1</f>
        <v>67</v>
      </c>
      <c r="B91" s="11">
        <v>3</v>
      </c>
      <c r="C91" s="29" t="s">
        <v>107</v>
      </c>
      <c r="D91" s="3">
        <v>1986</v>
      </c>
      <c r="E91" s="3"/>
      <c r="F91" s="3" t="s">
        <v>32</v>
      </c>
      <c r="G91" s="3">
        <v>5</v>
      </c>
      <c r="H91" s="3">
        <v>6</v>
      </c>
      <c r="I91" s="8">
        <v>6059.5</v>
      </c>
      <c r="J91" s="8">
        <v>4535.3999999999996</v>
      </c>
      <c r="K91" s="23">
        <v>206</v>
      </c>
      <c r="L91" s="8">
        <v>7761012.7999999998</v>
      </c>
      <c r="M91" s="8">
        <v>0</v>
      </c>
      <c r="N91" s="8">
        <v>0</v>
      </c>
      <c r="O91" s="8">
        <v>0</v>
      </c>
      <c r="P91" s="8">
        <v>7761012.7999999998</v>
      </c>
      <c r="Q91" s="8">
        <v>1711.21</v>
      </c>
      <c r="R91" s="8">
        <v>1711.21</v>
      </c>
      <c r="S91" s="3" t="s">
        <v>103</v>
      </c>
      <c r="U91" s="30"/>
    </row>
    <row r="92" spans="1:21" ht="36" customHeight="1">
      <c r="A92" s="11">
        <f t="shared" si="6"/>
        <v>68</v>
      </c>
      <c r="B92" s="11">
        <v>4</v>
      </c>
      <c r="C92" s="29" t="s">
        <v>108</v>
      </c>
      <c r="D92" s="3">
        <v>1995</v>
      </c>
      <c r="E92" s="3"/>
      <c r="F92" s="3" t="s">
        <v>32</v>
      </c>
      <c r="G92" s="3">
        <v>5</v>
      </c>
      <c r="H92" s="3">
        <v>6</v>
      </c>
      <c r="I92" s="8">
        <v>6092.2</v>
      </c>
      <c r="J92" s="8">
        <v>4521.6000000000004</v>
      </c>
      <c r="K92" s="23">
        <v>220</v>
      </c>
      <c r="L92" s="8">
        <v>10546374.6</v>
      </c>
      <c r="M92" s="8">
        <v>0</v>
      </c>
      <c r="N92" s="8">
        <v>0</v>
      </c>
      <c r="O92" s="8">
        <v>0</v>
      </c>
      <c r="P92" s="8">
        <v>10546374.6</v>
      </c>
      <c r="Q92" s="8">
        <v>2332.44</v>
      </c>
      <c r="R92" s="8">
        <v>2332.44</v>
      </c>
      <c r="S92" s="3" t="s">
        <v>103</v>
      </c>
      <c r="U92" s="30"/>
    </row>
    <row r="93" spans="1:21" ht="36" customHeight="1">
      <c r="A93" s="11">
        <f t="shared" si="6"/>
        <v>69</v>
      </c>
      <c r="B93" s="11">
        <f>B92+1</f>
        <v>5</v>
      </c>
      <c r="C93" s="6" t="s">
        <v>109</v>
      </c>
      <c r="D93" s="3">
        <v>1976</v>
      </c>
      <c r="E93" s="3"/>
      <c r="F93" s="3" t="s">
        <v>35</v>
      </c>
      <c r="G93" s="3">
        <v>2</v>
      </c>
      <c r="H93" s="3">
        <v>1</v>
      </c>
      <c r="I93" s="8">
        <v>478.3</v>
      </c>
      <c r="J93" s="8">
        <v>458.3</v>
      </c>
      <c r="K93" s="23">
        <v>11</v>
      </c>
      <c r="L93" s="8">
        <v>381553.78</v>
      </c>
      <c r="M93" s="8">
        <v>0</v>
      </c>
      <c r="N93" s="8">
        <v>0</v>
      </c>
      <c r="O93" s="8">
        <v>0</v>
      </c>
      <c r="P93" s="8">
        <v>381553.78</v>
      </c>
      <c r="Q93" s="8">
        <v>832.54</v>
      </c>
      <c r="R93" s="8">
        <v>832.54</v>
      </c>
      <c r="S93" s="3" t="s">
        <v>103</v>
      </c>
      <c r="U93" s="9"/>
    </row>
    <row r="94" spans="1:21" ht="36" customHeight="1">
      <c r="A94" s="11">
        <f t="shared" si="6"/>
        <v>70</v>
      </c>
      <c r="B94" s="11">
        <f t="shared" si="6"/>
        <v>6</v>
      </c>
      <c r="C94" s="6" t="s">
        <v>110</v>
      </c>
      <c r="D94" s="3">
        <v>1962</v>
      </c>
      <c r="E94" s="3"/>
      <c r="F94" s="3" t="s">
        <v>34</v>
      </c>
      <c r="G94" s="3">
        <v>4</v>
      </c>
      <c r="H94" s="3">
        <v>3</v>
      </c>
      <c r="I94" s="8">
        <v>2357.8000000000002</v>
      </c>
      <c r="J94" s="8">
        <v>2162.1999999999998</v>
      </c>
      <c r="K94" s="23">
        <v>60</v>
      </c>
      <c r="L94" s="8">
        <v>5772384.0999999996</v>
      </c>
      <c r="M94" s="8">
        <v>0</v>
      </c>
      <c r="N94" s="8">
        <v>0</v>
      </c>
      <c r="O94" s="8">
        <v>0</v>
      </c>
      <c r="P94" s="8">
        <v>5772384.0999999996</v>
      </c>
      <c r="Q94" s="8">
        <v>2669.68</v>
      </c>
      <c r="R94" s="8">
        <v>2669.68</v>
      </c>
      <c r="S94" s="3" t="s">
        <v>103</v>
      </c>
      <c r="U94" s="9"/>
    </row>
    <row r="95" spans="1:21" ht="36" customHeight="1">
      <c r="A95" s="11">
        <f t="shared" si="6"/>
        <v>71</v>
      </c>
      <c r="B95" s="11">
        <f t="shared" si="6"/>
        <v>7</v>
      </c>
      <c r="C95" s="29" t="s">
        <v>111</v>
      </c>
      <c r="D95" s="3">
        <v>1963</v>
      </c>
      <c r="E95" s="3"/>
      <c r="F95" s="3" t="s">
        <v>34</v>
      </c>
      <c r="G95" s="3">
        <v>4</v>
      </c>
      <c r="H95" s="3">
        <v>4</v>
      </c>
      <c r="I95" s="8">
        <v>3797.3</v>
      </c>
      <c r="J95" s="8">
        <v>2540.9</v>
      </c>
      <c r="K95" s="23">
        <v>94</v>
      </c>
      <c r="L95" s="28">
        <v>3029216.33</v>
      </c>
      <c r="M95" s="8">
        <v>0</v>
      </c>
      <c r="N95" s="8">
        <v>0</v>
      </c>
      <c r="O95" s="8">
        <v>0</v>
      </c>
      <c r="P95" s="8">
        <v>3029216.33</v>
      </c>
      <c r="Q95" s="31">
        <f>L95/J95</f>
        <v>1192.1824274863238</v>
      </c>
      <c r="R95" s="31">
        <v>1192.18</v>
      </c>
      <c r="S95" s="3" t="s">
        <v>103</v>
      </c>
      <c r="U95" s="30"/>
    </row>
    <row r="96" spans="1:21" ht="36" customHeight="1">
      <c r="A96" s="11">
        <f t="shared" si="6"/>
        <v>72</v>
      </c>
      <c r="B96" s="11">
        <f t="shared" si="6"/>
        <v>8</v>
      </c>
      <c r="C96" s="6" t="s">
        <v>112</v>
      </c>
      <c r="D96" s="3">
        <v>1961</v>
      </c>
      <c r="E96" s="3"/>
      <c r="F96" s="3" t="s">
        <v>34</v>
      </c>
      <c r="G96" s="3">
        <v>3</v>
      </c>
      <c r="H96" s="3">
        <v>3</v>
      </c>
      <c r="I96" s="8">
        <v>1743.2</v>
      </c>
      <c r="J96" s="8">
        <v>1610</v>
      </c>
      <c r="K96" s="23">
        <v>53</v>
      </c>
      <c r="L96" s="8">
        <v>5426237.04</v>
      </c>
      <c r="M96" s="8">
        <v>0</v>
      </c>
      <c r="N96" s="8">
        <v>0</v>
      </c>
      <c r="O96" s="8">
        <v>0</v>
      </c>
      <c r="P96" s="8">
        <v>5426237.04</v>
      </c>
      <c r="Q96" s="8">
        <v>3370.33</v>
      </c>
      <c r="R96" s="8">
        <v>3370.33</v>
      </c>
      <c r="S96" s="3" t="s">
        <v>103</v>
      </c>
      <c r="U96" s="9"/>
    </row>
    <row r="97" spans="1:21" ht="36" customHeight="1">
      <c r="A97" s="11">
        <f t="shared" si="6"/>
        <v>73</v>
      </c>
      <c r="B97" s="11">
        <f t="shared" si="6"/>
        <v>9</v>
      </c>
      <c r="C97" s="6" t="s">
        <v>113</v>
      </c>
      <c r="D97" s="3">
        <v>1960</v>
      </c>
      <c r="E97" s="3"/>
      <c r="F97" s="3" t="s">
        <v>34</v>
      </c>
      <c r="G97" s="3">
        <v>3</v>
      </c>
      <c r="H97" s="3">
        <v>2</v>
      </c>
      <c r="I97" s="8">
        <v>1235.7</v>
      </c>
      <c r="J97" s="8">
        <v>1136</v>
      </c>
      <c r="K97" s="23">
        <v>38</v>
      </c>
      <c r="L97" s="8">
        <v>4424989.6500000004</v>
      </c>
      <c r="M97" s="8">
        <v>0</v>
      </c>
      <c r="N97" s="8">
        <v>0</v>
      </c>
      <c r="O97" s="8">
        <v>0</v>
      </c>
      <c r="P97" s="8">
        <v>4424989.6500000004</v>
      </c>
      <c r="Q97" s="8">
        <v>3895.24</v>
      </c>
      <c r="R97" s="8">
        <v>3895.24</v>
      </c>
      <c r="S97" s="3" t="s">
        <v>103</v>
      </c>
      <c r="U97" s="9"/>
    </row>
    <row r="98" spans="1:21" ht="36" customHeight="1">
      <c r="A98" s="11">
        <f t="shared" si="6"/>
        <v>74</v>
      </c>
      <c r="B98" s="11">
        <f t="shared" si="6"/>
        <v>10</v>
      </c>
      <c r="C98" s="6" t="s">
        <v>114</v>
      </c>
      <c r="D98" s="3">
        <v>1963</v>
      </c>
      <c r="E98" s="3"/>
      <c r="F98" s="3" t="s">
        <v>34</v>
      </c>
      <c r="G98" s="3">
        <v>4</v>
      </c>
      <c r="H98" s="3">
        <v>3</v>
      </c>
      <c r="I98" s="8">
        <v>2799.8</v>
      </c>
      <c r="J98" s="8">
        <v>1240.9000000000001</v>
      </c>
      <c r="K98" s="23">
        <v>36</v>
      </c>
      <c r="L98" s="8">
        <v>4136260.11</v>
      </c>
      <c r="M98" s="8">
        <v>0</v>
      </c>
      <c r="N98" s="8">
        <v>0</v>
      </c>
      <c r="O98" s="8">
        <v>0</v>
      </c>
      <c r="P98" s="8">
        <v>4136260.11</v>
      </c>
      <c r="Q98" s="8">
        <v>3333.27</v>
      </c>
      <c r="R98" s="8">
        <v>3333.27</v>
      </c>
      <c r="S98" s="3" t="s">
        <v>103</v>
      </c>
      <c r="U98" s="9"/>
    </row>
    <row r="99" spans="1:21" ht="36" customHeight="1">
      <c r="A99" s="11">
        <f t="shared" si="6"/>
        <v>75</v>
      </c>
      <c r="B99" s="11">
        <f t="shared" si="6"/>
        <v>11</v>
      </c>
      <c r="C99" s="6" t="s">
        <v>115</v>
      </c>
      <c r="D99" s="3">
        <v>1973</v>
      </c>
      <c r="E99" s="3"/>
      <c r="F99" s="3" t="s">
        <v>34</v>
      </c>
      <c r="G99" s="3">
        <v>5</v>
      </c>
      <c r="H99" s="3">
        <v>4</v>
      </c>
      <c r="I99" s="8">
        <v>5584.8</v>
      </c>
      <c r="J99" s="8">
        <v>5584.8</v>
      </c>
      <c r="K99" s="23">
        <v>151</v>
      </c>
      <c r="L99" s="8">
        <v>8507610.2300000004</v>
      </c>
      <c r="M99" s="8">
        <v>0</v>
      </c>
      <c r="N99" s="8">
        <v>0</v>
      </c>
      <c r="O99" s="8">
        <v>0</v>
      </c>
      <c r="P99" s="8">
        <v>8507610.2300000004</v>
      </c>
      <c r="Q99" s="8">
        <v>1523.35</v>
      </c>
      <c r="R99" s="8">
        <v>1523.35</v>
      </c>
      <c r="S99" s="3" t="s">
        <v>103</v>
      </c>
      <c r="U99" s="9"/>
    </row>
    <row r="100" spans="1:21" ht="36" customHeight="1">
      <c r="A100" s="11">
        <f t="shared" si="6"/>
        <v>76</v>
      </c>
      <c r="B100" s="11">
        <f t="shared" si="6"/>
        <v>12</v>
      </c>
      <c r="C100" s="6" t="s">
        <v>116</v>
      </c>
      <c r="D100" s="3">
        <v>1976</v>
      </c>
      <c r="E100" s="3"/>
      <c r="F100" s="3" t="s">
        <v>34</v>
      </c>
      <c r="G100" s="3">
        <v>5</v>
      </c>
      <c r="H100" s="3">
        <v>4</v>
      </c>
      <c r="I100" s="8">
        <v>5719.3</v>
      </c>
      <c r="J100" s="8">
        <v>3412.7</v>
      </c>
      <c r="K100" s="23">
        <v>142</v>
      </c>
      <c r="L100" s="8">
        <v>8669020.7799999993</v>
      </c>
      <c r="M100" s="8">
        <v>0</v>
      </c>
      <c r="N100" s="8">
        <v>0</v>
      </c>
      <c r="O100" s="8">
        <v>0</v>
      </c>
      <c r="P100" s="8">
        <v>8669020.7799999993</v>
      </c>
      <c r="Q100" s="8">
        <v>2540.2199999999998</v>
      </c>
      <c r="R100" s="8">
        <v>2540.2199999999998</v>
      </c>
      <c r="S100" s="3" t="s">
        <v>103</v>
      </c>
      <c r="U100" s="9"/>
    </row>
    <row r="101" spans="1:21" ht="36" customHeight="1">
      <c r="A101" s="11">
        <f t="shared" si="6"/>
        <v>77</v>
      </c>
      <c r="B101" s="11">
        <f t="shared" si="6"/>
        <v>13</v>
      </c>
      <c r="C101" s="6" t="s">
        <v>117</v>
      </c>
      <c r="D101" s="3">
        <v>1966</v>
      </c>
      <c r="E101" s="3"/>
      <c r="F101" s="3" t="s">
        <v>34</v>
      </c>
      <c r="G101" s="3">
        <v>4</v>
      </c>
      <c r="H101" s="3">
        <v>4</v>
      </c>
      <c r="I101" s="8">
        <v>2883.2</v>
      </c>
      <c r="J101" s="8">
        <v>2691.5</v>
      </c>
      <c r="K101" s="23">
        <v>109</v>
      </c>
      <c r="L101" s="8">
        <v>7973704.1699999999</v>
      </c>
      <c r="M101" s="8">
        <v>0</v>
      </c>
      <c r="N101" s="8">
        <v>0</v>
      </c>
      <c r="O101" s="8">
        <v>0</v>
      </c>
      <c r="P101" s="8">
        <v>7973704.1699999999</v>
      </c>
      <c r="Q101" s="8">
        <v>2962.55</v>
      </c>
      <c r="R101" s="8">
        <v>2962.55</v>
      </c>
      <c r="S101" s="3" t="s">
        <v>103</v>
      </c>
      <c r="U101" s="9"/>
    </row>
    <row r="102" spans="1:21" ht="36" customHeight="1">
      <c r="A102" s="11">
        <f t="shared" si="6"/>
        <v>78</v>
      </c>
      <c r="B102" s="11">
        <f t="shared" si="6"/>
        <v>14</v>
      </c>
      <c r="C102" s="6" t="s">
        <v>118</v>
      </c>
      <c r="D102" s="3">
        <v>1983</v>
      </c>
      <c r="E102" s="3"/>
      <c r="F102" s="3" t="s">
        <v>32</v>
      </c>
      <c r="G102" s="3">
        <v>5</v>
      </c>
      <c r="H102" s="3">
        <v>2</v>
      </c>
      <c r="I102" s="8">
        <v>5254.4</v>
      </c>
      <c r="J102" s="8">
        <v>3053.5</v>
      </c>
      <c r="K102" s="23">
        <v>134</v>
      </c>
      <c r="L102" s="8">
        <v>4735774.96</v>
      </c>
      <c r="M102" s="8">
        <v>0</v>
      </c>
      <c r="N102" s="8">
        <v>0</v>
      </c>
      <c r="O102" s="8">
        <v>0</v>
      </c>
      <c r="P102" s="8">
        <v>4735774.96</v>
      </c>
      <c r="Q102" s="8">
        <v>1550.93</v>
      </c>
      <c r="R102" s="8">
        <v>1550.93</v>
      </c>
      <c r="S102" s="3" t="s">
        <v>103</v>
      </c>
      <c r="U102" s="9"/>
    </row>
    <row r="103" spans="1:21" ht="36" customHeight="1">
      <c r="A103" s="11">
        <f t="shared" si="6"/>
        <v>79</v>
      </c>
      <c r="B103" s="11">
        <f t="shared" si="6"/>
        <v>15</v>
      </c>
      <c r="C103" s="6" t="s">
        <v>119</v>
      </c>
      <c r="D103" s="3">
        <v>1976</v>
      </c>
      <c r="E103" s="3"/>
      <c r="F103" s="3" t="s">
        <v>32</v>
      </c>
      <c r="G103" s="3">
        <v>5</v>
      </c>
      <c r="H103" s="3">
        <v>6</v>
      </c>
      <c r="I103" s="8">
        <v>7428.7</v>
      </c>
      <c r="J103" s="8">
        <v>4498.2</v>
      </c>
      <c r="K103" s="23">
        <v>188</v>
      </c>
      <c r="L103" s="8">
        <v>26239723.969999999</v>
      </c>
      <c r="M103" s="8">
        <v>0</v>
      </c>
      <c r="N103" s="8">
        <v>0</v>
      </c>
      <c r="O103" s="8">
        <v>0</v>
      </c>
      <c r="P103" s="8">
        <v>26239723.969999999</v>
      </c>
      <c r="Q103" s="8">
        <v>5833.38</v>
      </c>
      <c r="R103" s="8">
        <v>5833.38</v>
      </c>
      <c r="S103" s="3" t="s">
        <v>103</v>
      </c>
      <c r="U103" s="9"/>
    </row>
    <row r="104" spans="1:21" ht="36" customHeight="1">
      <c r="A104" s="11">
        <f t="shared" si="6"/>
        <v>80</v>
      </c>
      <c r="B104" s="11">
        <f t="shared" si="6"/>
        <v>16</v>
      </c>
      <c r="C104" s="6" t="s">
        <v>120</v>
      </c>
      <c r="D104" s="3">
        <v>1977</v>
      </c>
      <c r="E104" s="3"/>
      <c r="F104" s="3" t="s">
        <v>34</v>
      </c>
      <c r="G104" s="3">
        <v>5</v>
      </c>
      <c r="H104" s="3">
        <v>8</v>
      </c>
      <c r="I104" s="8">
        <v>7827.8</v>
      </c>
      <c r="J104" s="8">
        <v>7827.8</v>
      </c>
      <c r="K104" s="23">
        <v>224</v>
      </c>
      <c r="L104" s="8">
        <v>9982916.5700000003</v>
      </c>
      <c r="M104" s="8">
        <v>0</v>
      </c>
      <c r="N104" s="8">
        <v>0</v>
      </c>
      <c r="O104" s="8">
        <v>0</v>
      </c>
      <c r="P104" s="8">
        <v>9982916.5700000003</v>
      </c>
      <c r="Q104" s="8">
        <v>1275.32</v>
      </c>
      <c r="R104" s="8">
        <v>1275.32</v>
      </c>
      <c r="S104" s="3" t="s">
        <v>103</v>
      </c>
      <c r="U104" s="9"/>
    </row>
    <row r="105" spans="1:21" ht="36" customHeight="1">
      <c r="A105" s="11">
        <f t="shared" si="6"/>
        <v>81</v>
      </c>
      <c r="B105" s="11">
        <f t="shared" si="6"/>
        <v>17</v>
      </c>
      <c r="C105" s="6" t="s">
        <v>121</v>
      </c>
      <c r="D105" s="3">
        <v>1961</v>
      </c>
      <c r="E105" s="3"/>
      <c r="F105" s="3" t="s">
        <v>34</v>
      </c>
      <c r="G105" s="3">
        <v>2</v>
      </c>
      <c r="H105" s="3">
        <v>2</v>
      </c>
      <c r="I105" s="8">
        <v>1557.4</v>
      </c>
      <c r="J105" s="8">
        <v>621.20000000000005</v>
      </c>
      <c r="K105" s="23">
        <v>25</v>
      </c>
      <c r="L105" s="8">
        <v>4383738.37</v>
      </c>
      <c r="M105" s="8">
        <v>0</v>
      </c>
      <c r="N105" s="8">
        <v>0</v>
      </c>
      <c r="O105" s="8">
        <v>0</v>
      </c>
      <c r="P105" s="8">
        <v>4383738.37</v>
      </c>
      <c r="Q105" s="8">
        <v>7056.89</v>
      </c>
      <c r="R105" s="8">
        <v>7056.89</v>
      </c>
      <c r="S105" s="3" t="s">
        <v>103</v>
      </c>
      <c r="U105" s="9"/>
    </row>
    <row r="106" spans="1:21" ht="36" customHeight="1">
      <c r="A106" s="11">
        <f t="shared" si="6"/>
        <v>82</v>
      </c>
      <c r="B106" s="11">
        <f t="shared" si="6"/>
        <v>18</v>
      </c>
      <c r="C106" s="6" t="s">
        <v>122</v>
      </c>
      <c r="D106" s="3">
        <v>1979</v>
      </c>
      <c r="E106" s="3"/>
      <c r="F106" s="3" t="s">
        <v>32</v>
      </c>
      <c r="G106" s="3">
        <v>5</v>
      </c>
      <c r="H106" s="3">
        <v>4</v>
      </c>
      <c r="I106" s="8">
        <v>4565.3999999999996</v>
      </c>
      <c r="J106" s="8">
        <v>2746.4</v>
      </c>
      <c r="K106" s="23">
        <v>101</v>
      </c>
      <c r="L106" s="8">
        <v>12850596.609999999</v>
      </c>
      <c r="M106" s="8">
        <v>0</v>
      </c>
      <c r="N106" s="8">
        <v>0</v>
      </c>
      <c r="O106" s="8">
        <v>0</v>
      </c>
      <c r="P106" s="8">
        <v>12850596.609999999</v>
      </c>
      <c r="Q106" s="8">
        <v>4679.07</v>
      </c>
      <c r="R106" s="8">
        <v>4679.07</v>
      </c>
      <c r="S106" s="3" t="s">
        <v>103</v>
      </c>
      <c r="U106" s="9"/>
    </row>
    <row r="107" spans="1:21" ht="36" customHeight="1">
      <c r="A107" s="11">
        <f t="shared" si="6"/>
        <v>83</v>
      </c>
      <c r="B107" s="11">
        <f t="shared" si="6"/>
        <v>19</v>
      </c>
      <c r="C107" s="6" t="s">
        <v>123</v>
      </c>
      <c r="D107" s="3">
        <v>1963</v>
      </c>
      <c r="E107" s="3"/>
      <c r="F107" s="3" t="s">
        <v>34</v>
      </c>
      <c r="G107" s="3">
        <v>4</v>
      </c>
      <c r="H107" s="3">
        <v>3</v>
      </c>
      <c r="I107" s="8">
        <v>2088.4</v>
      </c>
      <c r="J107" s="8">
        <v>1949.5</v>
      </c>
      <c r="K107" s="23">
        <v>84</v>
      </c>
      <c r="L107" s="8">
        <v>6306509.8300000001</v>
      </c>
      <c r="M107" s="8">
        <v>0</v>
      </c>
      <c r="N107" s="8">
        <v>0</v>
      </c>
      <c r="O107" s="8">
        <v>0</v>
      </c>
      <c r="P107" s="8">
        <v>6306509.8300000001</v>
      </c>
      <c r="Q107" s="8">
        <v>3234.94</v>
      </c>
      <c r="R107" s="8">
        <v>3234.94</v>
      </c>
      <c r="S107" s="3" t="s">
        <v>103</v>
      </c>
      <c r="U107" s="9"/>
    </row>
    <row r="108" spans="1:21" ht="36" customHeight="1">
      <c r="A108" s="11">
        <f t="shared" si="6"/>
        <v>84</v>
      </c>
      <c r="B108" s="11">
        <f t="shared" si="6"/>
        <v>20</v>
      </c>
      <c r="C108" s="6" t="s">
        <v>124</v>
      </c>
      <c r="D108" s="3">
        <v>1970</v>
      </c>
      <c r="E108" s="3"/>
      <c r="F108" s="3" t="s">
        <v>32</v>
      </c>
      <c r="G108" s="3">
        <v>4</v>
      </c>
      <c r="H108" s="3">
        <v>3</v>
      </c>
      <c r="I108" s="8">
        <v>2172.8000000000002</v>
      </c>
      <c r="J108" s="8">
        <v>2035.5</v>
      </c>
      <c r="K108" s="23">
        <v>82</v>
      </c>
      <c r="L108" s="8">
        <v>6297760.4400000004</v>
      </c>
      <c r="M108" s="8">
        <v>0</v>
      </c>
      <c r="N108" s="8">
        <v>0</v>
      </c>
      <c r="O108" s="8">
        <v>0</v>
      </c>
      <c r="P108" s="8">
        <v>6297760.4400000004</v>
      </c>
      <c r="Q108" s="8">
        <v>3093.96</v>
      </c>
      <c r="R108" s="8">
        <v>3093.96</v>
      </c>
      <c r="S108" s="3" t="s">
        <v>103</v>
      </c>
      <c r="U108" s="9"/>
    </row>
    <row r="109" spans="1:21" ht="36" customHeight="1">
      <c r="A109" s="11">
        <f t="shared" si="6"/>
        <v>85</v>
      </c>
      <c r="B109" s="11">
        <f t="shared" si="6"/>
        <v>21</v>
      </c>
      <c r="C109" s="6" t="s">
        <v>125</v>
      </c>
      <c r="D109" s="3">
        <v>1978</v>
      </c>
      <c r="E109" s="3"/>
      <c r="F109" s="3" t="s">
        <v>34</v>
      </c>
      <c r="G109" s="3">
        <v>5</v>
      </c>
      <c r="H109" s="3">
        <v>4</v>
      </c>
      <c r="I109" s="8">
        <v>5570.4</v>
      </c>
      <c r="J109" s="8">
        <v>3289.4</v>
      </c>
      <c r="K109" s="23">
        <v>124</v>
      </c>
      <c r="L109" s="8">
        <v>8361800.7300000004</v>
      </c>
      <c r="M109" s="8">
        <v>0</v>
      </c>
      <c r="N109" s="8">
        <v>0</v>
      </c>
      <c r="O109" s="8">
        <v>0</v>
      </c>
      <c r="P109" s="8">
        <v>8361800.7300000004</v>
      </c>
      <c r="Q109" s="8">
        <v>2542.04</v>
      </c>
      <c r="R109" s="8">
        <v>2542.04</v>
      </c>
      <c r="S109" s="3" t="s">
        <v>103</v>
      </c>
      <c r="U109" s="9"/>
    </row>
    <row r="110" spans="1:21" ht="36" customHeight="1">
      <c r="A110" s="11">
        <f t="shared" si="6"/>
        <v>86</v>
      </c>
      <c r="B110" s="11">
        <f t="shared" si="6"/>
        <v>22</v>
      </c>
      <c r="C110" s="6" t="s">
        <v>126</v>
      </c>
      <c r="D110" s="3">
        <v>1995</v>
      </c>
      <c r="E110" s="3"/>
      <c r="F110" s="3" t="s">
        <v>32</v>
      </c>
      <c r="G110" s="3">
        <v>5</v>
      </c>
      <c r="H110" s="3">
        <v>1</v>
      </c>
      <c r="I110" s="8">
        <v>2136.6</v>
      </c>
      <c r="J110" s="8">
        <v>1180.7</v>
      </c>
      <c r="K110" s="23">
        <v>41</v>
      </c>
      <c r="L110" s="8">
        <v>4047668.83</v>
      </c>
      <c r="M110" s="8">
        <v>0</v>
      </c>
      <c r="N110" s="8">
        <v>0</v>
      </c>
      <c r="O110" s="8">
        <v>0</v>
      </c>
      <c r="P110" s="8">
        <v>4047668.83</v>
      </c>
      <c r="Q110" s="8">
        <v>3428.19</v>
      </c>
      <c r="R110" s="8">
        <v>3428.19</v>
      </c>
      <c r="S110" s="3" t="s">
        <v>103</v>
      </c>
      <c r="U110" s="9"/>
    </row>
    <row r="111" spans="1:21" ht="36" customHeight="1">
      <c r="A111" s="11">
        <f t="shared" si="6"/>
        <v>87</v>
      </c>
      <c r="B111" s="11">
        <f t="shared" si="6"/>
        <v>23</v>
      </c>
      <c r="C111" s="6" t="s">
        <v>127</v>
      </c>
      <c r="D111" s="3">
        <v>1967</v>
      </c>
      <c r="E111" s="3"/>
      <c r="F111" s="3" t="s">
        <v>32</v>
      </c>
      <c r="G111" s="3">
        <v>5</v>
      </c>
      <c r="H111" s="3">
        <v>4</v>
      </c>
      <c r="I111" s="8">
        <v>5121.8</v>
      </c>
      <c r="J111" s="8">
        <v>3045.3</v>
      </c>
      <c r="K111" s="23">
        <v>139</v>
      </c>
      <c r="L111" s="8">
        <v>18091270.100000001</v>
      </c>
      <c r="M111" s="8">
        <v>0</v>
      </c>
      <c r="N111" s="8">
        <v>0</v>
      </c>
      <c r="O111" s="8">
        <v>0</v>
      </c>
      <c r="P111" s="8">
        <v>18091270.100000001</v>
      </c>
      <c r="Q111" s="8">
        <v>5940.72</v>
      </c>
      <c r="R111" s="8">
        <v>5940.72</v>
      </c>
      <c r="S111" s="3" t="s">
        <v>103</v>
      </c>
      <c r="U111" s="9"/>
    </row>
    <row r="112" spans="1:21" ht="36" customHeight="1">
      <c r="A112" s="11">
        <f t="shared" si="6"/>
        <v>88</v>
      </c>
      <c r="B112" s="11">
        <f t="shared" si="6"/>
        <v>24</v>
      </c>
      <c r="C112" s="6" t="s">
        <v>128</v>
      </c>
      <c r="D112" s="3">
        <v>1965</v>
      </c>
      <c r="E112" s="3"/>
      <c r="F112" s="3" t="s">
        <v>32</v>
      </c>
      <c r="G112" s="3">
        <v>4</v>
      </c>
      <c r="H112" s="3">
        <v>3</v>
      </c>
      <c r="I112" s="8">
        <v>3231.4</v>
      </c>
      <c r="J112" s="8">
        <v>1973.2</v>
      </c>
      <c r="K112" s="23">
        <v>78</v>
      </c>
      <c r="L112" s="8">
        <v>4856967.26</v>
      </c>
      <c r="M112" s="8">
        <v>0</v>
      </c>
      <c r="N112" s="8">
        <v>0</v>
      </c>
      <c r="O112" s="8">
        <v>0</v>
      </c>
      <c r="P112" s="8">
        <v>4856967.26</v>
      </c>
      <c r="Q112" s="8">
        <v>2461.4699999999998</v>
      </c>
      <c r="R112" s="8">
        <v>2461.4699999999998</v>
      </c>
      <c r="S112" s="3" t="s">
        <v>103</v>
      </c>
      <c r="U112" s="9"/>
    </row>
    <row r="113" spans="1:21" ht="36" customHeight="1">
      <c r="A113" s="11">
        <f t="shared" si="6"/>
        <v>89</v>
      </c>
      <c r="B113" s="11">
        <f t="shared" si="6"/>
        <v>25</v>
      </c>
      <c r="C113" s="6" t="s">
        <v>129</v>
      </c>
      <c r="D113" s="3">
        <v>1966</v>
      </c>
      <c r="E113" s="3"/>
      <c r="F113" s="3" t="s">
        <v>34</v>
      </c>
      <c r="G113" s="3">
        <v>2</v>
      </c>
      <c r="H113" s="3">
        <v>2</v>
      </c>
      <c r="I113" s="8">
        <v>4287.3</v>
      </c>
      <c r="J113" s="8">
        <v>2771.8</v>
      </c>
      <c r="K113" s="23">
        <v>95</v>
      </c>
      <c r="L113" s="8">
        <v>15143641.359999999</v>
      </c>
      <c r="M113" s="8">
        <v>0</v>
      </c>
      <c r="N113" s="8">
        <v>0</v>
      </c>
      <c r="O113" s="8">
        <v>0</v>
      </c>
      <c r="P113" s="8">
        <v>15143641.359999999</v>
      </c>
      <c r="Q113" s="8">
        <v>5463.47</v>
      </c>
      <c r="R113" s="8">
        <v>5463.47</v>
      </c>
      <c r="S113" s="3" t="s">
        <v>103</v>
      </c>
      <c r="U113" s="9"/>
    </row>
    <row r="114" spans="1:21" ht="36" customHeight="1">
      <c r="A114" s="11">
        <f t="shared" si="6"/>
        <v>90</v>
      </c>
      <c r="B114" s="11">
        <f t="shared" si="6"/>
        <v>26</v>
      </c>
      <c r="C114" s="6" t="s">
        <v>130</v>
      </c>
      <c r="D114" s="3">
        <v>1957</v>
      </c>
      <c r="E114" s="3"/>
      <c r="F114" s="3" t="s">
        <v>35</v>
      </c>
      <c r="G114" s="3">
        <v>3</v>
      </c>
      <c r="H114" s="3">
        <v>4</v>
      </c>
      <c r="I114" s="8">
        <v>2955.7</v>
      </c>
      <c r="J114" s="8">
        <v>1933.9</v>
      </c>
      <c r="K114" s="23">
        <v>51</v>
      </c>
      <c r="L114" s="8">
        <v>10440151.32</v>
      </c>
      <c r="M114" s="8">
        <v>0</v>
      </c>
      <c r="N114" s="8">
        <v>0</v>
      </c>
      <c r="O114" s="8">
        <v>0</v>
      </c>
      <c r="P114" s="8">
        <v>10440151.32</v>
      </c>
      <c r="Q114" s="8">
        <v>5398.5</v>
      </c>
      <c r="R114" s="8">
        <v>5398.5</v>
      </c>
      <c r="S114" s="3" t="s">
        <v>103</v>
      </c>
      <c r="U114" s="9"/>
    </row>
    <row r="115" spans="1:21" ht="36" customHeight="1">
      <c r="A115" s="11">
        <f t="shared" si="6"/>
        <v>91</v>
      </c>
      <c r="B115" s="11">
        <f t="shared" si="6"/>
        <v>27</v>
      </c>
      <c r="C115" s="6" t="s">
        <v>131</v>
      </c>
      <c r="D115" s="3">
        <v>1959</v>
      </c>
      <c r="E115" s="3"/>
      <c r="F115" s="3" t="s">
        <v>34</v>
      </c>
      <c r="G115" s="3">
        <v>3</v>
      </c>
      <c r="H115" s="3">
        <v>2</v>
      </c>
      <c r="I115" s="8">
        <v>1084.5999999999999</v>
      </c>
      <c r="J115" s="8">
        <v>1047.0999999999999</v>
      </c>
      <c r="K115" s="23">
        <v>36</v>
      </c>
      <c r="L115" s="8">
        <v>3831034.32</v>
      </c>
      <c r="M115" s="8">
        <v>0</v>
      </c>
      <c r="N115" s="8">
        <v>0</v>
      </c>
      <c r="O115" s="8">
        <v>0</v>
      </c>
      <c r="P115" s="8">
        <v>3831034.32</v>
      </c>
      <c r="Q115" s="8">
        <v>3658.71</v>
      </c>
      <c r="R115" s="8">
        <v>3658.71</v>
      </c>
      <c r="S115" s="3" t="s">
        <v>103</v>
      </c>
      <c r="U115" s="9"/>
    </row>
    <row r="116" spans="1:21" ht="36" customHeight="1">
      <c r="A116" s="11">
        <f t="shared" si="6"/>
        <v>92</v>
      </c>
      <c r="B116" s="11">
        <f t="shared" si="6"/>
        <v>28</v>
      </c>
      <c r="C116" s="6" t="s">
        <v>132</v>
      </c>
      <c r="D116" s="3">
        <v>1959</v>
      </c>
      <c r="E116" s="3"/>
      <c r="F116" s="3" t="s">
        <v>35</v>
      </c>
      <c r="G116" s="3">
        <v>2</v>
      </c>
      <c r="H116" s="3">
        <v>2</v>
      </c>
      <c r="I116" s="8">
        <v>438.9</v>
      </c>
      <c r="J116" s="8">
        <v>419.1</v>
      </c>
      <c r="K116" s="23">
        <v>25</v>
      </c>
      <c r="L116" s="8">
        <v>1550286.71</v>
      </c>
      <c r="M116" s="8">
        <v>0</v>
      </c>
      <c r="N116" s="8">
        <v>0</v>
      </c>
      <c r="O116" s="8">
        <v>0</v>
      </c>
      <c r="P116" s="8">
        <v>1550286.71</v>
      </c>
      <c r="Q116" s="8">
        <v>3699.09</v>
      </c>
      <c r="R116" s="8">
        <v>3699.09</v>
      </c>
      <c r="S116" s="3" t="s">
        <v>103</v>
      </c>
      <c r="U116" s="9"/>
    </row>
    <row r="117" spans="1:21" ht="36" customHeight="1">
      <c r="A117" s="11">
        <f t="shared" si="6"/>
        <v>93</v>
      </c>
      <c r="B117" s="11">
        <f t="shared" si="6"/>
        <v>29</v>
      </c>
      <c r="C117" s="6" t="s">
        <v>133</v>
      </c>
      <c r="D117" s="3">
        <v>1959</v>
      </c>
      <c r="E117" s="3"/>
      <c r="F117" s="3" t="s">
        <v>35</v>
      </c>
      <c r="G117" s="3">
        <v>2</v>
      </c>
      <c r="H117" s="3">
        <v>2</v>
      </c>
      <c r="I117" s="8">
        <v>446.4</v>
      </c>
      <c r="J117" s="8">
        <v>426.2</v>
      </c>
      <c r="K117" s="23">
        <v>20</v>
      </c>
      <c r="L117" s="8">
        <v>1576778.28</v>
      </c>
      <c r="M117" s="8">
        <v>0</v>
      </c>
      <c r="N117" s="8">
        <v>0</v>
      </c>
      <c r="O117" s="8">
        <v>0</v>
      </c>
      <c r="P117" s="8">
        <v>1576778.28</v>
      </c>
      <c r="Q117" s="8">
        <v>3699.62</v>
      </c>
      <c r="R117" s="8">
        <v>3699.62</v>
      </c>
      <c r="S117" s="3" t="s">
        <v>103</v>
      </c>
      <c r="U117" s="9"/>
    </row>
    <row r="118" spans="1:21" ht="36" customHeight="1">
      <c r="A118" s="11">
        <f t="shared" si="6"/>
        <v>94</v>
      </c>
      <c r="B118" s="11">
        <f t="shared" si="6"/>
        <v>30</v>
      </c>
      <c r="C118" s="6" t="s">
        <v>134</v>
      </c>
      <c r="D118" s="3">
        <v>1962</v>
      </c>
      <c r="E118" s="3"/>
      <c r="F118" s="3" t="s">
        <v>34</v>
      </c>
      <c r="G118" s="3">
        <v>4</v>
      </c>
      <c r="H118" s="3">
        <v>3</v>
      </c>
      <c r="I118" s="8">
        <v>2812.8</v>
      </c>
      <c r="J118" s="8">
        <v>2051.9</v>
      </c>
      <c r="K118" s="23">
        <v>71</v>
      </c>
      <c r="L118" s="8">
        <v>9935398.5999999996</v>
      </c>
      <c r="M118" s="8">
        <v>0</v>
      </c>
      <c r="N118" s="8">
        <v>0</v>
      </c>
      <c r="O118" s="8">
        <v>0</v>
      </c>
      <c r="P118" s="8">
        <v>9935398.5999999996</v>
      </c>
      <c r="Q118" s="8">
        <v>4842.05</v>
      </c>
      <c r="R118" s="8">
        <v>4842.05</v>
      </c>
      <c r="S118" s="3" t="s">
        <v>103</v>
      </c>
      <c r="U118" s="9"/>
    </row>
    <row r="119" spans="1:21" ht="36" customHeight="1">
      <c r="A119" s="11">
        <f t="shared" si="6"/>
        <v>95</v>
      </c>
      <c r="B119" s="11">
        <f t="shared" si="6"/>
        <v>31</v>
      </c>
      <c r="C119" s="6" t="s">
        <v>135</v>
      </c>
      <c r="D119" s="3">
        <v>1961</v>
      </c>
      <c r="E119" s="3"/>
      <c r="F119" s="3" t="s">
        <v>34</v>
      </c>
      <c r="G119" s="3">
        <v>3</v>
      </c>
      <c r="H119" s="3">
        <v>3</v>
      </c>
      <c r="I119" s="8">
        <v>3038.8</v>
      </c>
      <c r="J119" s="8">
        <v>1497.4</v>
      </c>
      <c r="K119" s="23">
        <v>49</v>
      </c>
      <c r="L119" s="8">
        <v>2738861.32</v>
      </c>
      <c r="M119" s="8">
        <v>0</v>
      </c>
      <c r="N119" s="8">
        <v>0</v>
      </c>
      <c r="O119" s="8">
        <v>0</v>
      </c>
      <c r="P119" s="8">
        <v>2738861.32</v>
      </c>
      <c r="Q119" s="8">
        <v>1829.08</v>
      </c>
      <c r="R119" s="8">
        <v>1829.08</v>
      </c>
      <c r="S119" s="3" t="s">
        <v>103</v>
      </c>
      <c r="U119" s="9"/>
    </row>
    <row r="120" spans="1:21" ht="36" customHeight="1">
      <c r="A120" s="11">
        <f t="shared" si="6"/>
        <v>96</v>
      </c>
      <c r="B120" s="11">
        <f t="shared" si="6"/>
        <v>32</v>
      </c>
      <c r="C120" s="6" t="s">
        <v>136</v>
      </c>
      <c r="D120" s="3">
        <v>1960</v>
      </c>
      <c r="E120" s="3"/>
      <c r="F120" s="3" t="s">
        <v>34</v>
      </c>
      <c r="G120" s="3">
        <v>3</v>
      </c>
      <c r="H120" s="3">
        <v>4</v>
      </c>
      <c r="I120" s="8">
        <v>1973</v>
      </c>
      <c r="J120" s="8">
        <v>1802.5</v>
      </c>
      <c r="K120" s="23">
        <v>52</v>
      </c>
      <c r="L120" s="8">
        <v>6969049.1500000004</v>
      </c>
      <c r="M120" s="8">
        <v>0</v>
      </c>
      <c r="N120" s="8">
        <v>0</v>
      </c>
      <c r="O120" s="8">
        <v>0</v>
      </c>
      <c r="P120" s="8">
        <v>6969049.1500000004</v>
      </c>
      <c r="Q120" s="8">
        <v>3866.32</v>
      </c>
      <c r="R120" s="8">
        <v>3866.32</v>
      </c>
      <c r="S120" s="3" t="s">
        <v>103</v>
      </c>
      <c r="U120" s="9"/>
    </row>
    <row r="121" spans="1:21" ht="36" customHeight="1">
      <c r="A121" s="11">
        <f t="shared" si="6"/>
        <v>97</v>
      </c>
      <c r="B121" s="11">
        <f t="shared" si="6"/>
        <v>33</v>
      </c>
      <c r="C121" s="6" t="s">
        <v>137</v>
      </c>
      <c r="D121" s="3">
        <v>1962</v>
      </c>
      <c r="E121" s="3"/>
      <c r="F121" s="3" t="s">
        <v>35</v>
      </c>
      <c r="G121" s="3">
        <v>4</v>
      </c>
      <c r="H121" s="3">
        <v>3</v>
      </c>
      <c r="I121" s="8">
        <v>2827.7</v>
      </c>
      <c r="J121" s="8">
        <v>2067.3000000000002</v>
      </c>
      <c r="K121" s="23">
        <v>66</v>
      </c>
      <c r="L121" s="8">
        <v>9988028.5199999996</v>
      </c>
      <c r="M121" s="8">
        <v>0</v>
      </c>
      <c r="N121" s="8">
        <v>0</v>
      </c>
      <c r="O121" s="8">
        <v>0</v>
      </c>
      <c r="P121" s="8">
        <v>9988028.5199999996</v>
      </c>
      <c r="Q121" s="8">
        <v>4831.4399999999996</v>
      </c>
      <c r="R121" s="8">
        <v>4831.4399999999996</v>
      </c>
      <c r="S121" s="3" t="s">
        <v>103</v>
      </c>
      <c r="U121" s="9"/>
    </row>
    <row r="122" spans="1:21" ht="36" customHeight="1">
      <c r="A122" s="11">
        <f t="shared" si="6"/>
        <v>98</v>
      </c>
      <c r="B122" s="11">
        <f t="shared" si="6"/>
        <v>34</v>
      </c>
      <c r="C122" s="6" t="s">
        <v>138</v>
      </c>
      <c r="D122" s="3">
        <v>1974</v>
      </c>
      <c r="E122" s="3"/>
      <c r="F122" s="3" t="s">
        <v>34</v>
      </c>
      <c r="G122" s="3">
        <v>5</v>
      </c>
      <c r="H122" s="3">
        <v>4</v>
      </c>
      <c r="I122" s="8">
        <v>3512</v>
      </c>
      <c r="J122" s="8">
        <v>2220.1</v>
      </c>
      <c r="K122" s="23">
        <v>121</v>
      </c>
      <c r="L122" s="8">
        <v>6636244.2199999997</v>
      </c>
      <c r="M122" s="8">
        <v>0</v>
      </c>
      <c r="N122" s="8">
        <v>0</v>
      </c>
      <c r="O122" s="8">
        <v>0</v>
      </c>
      <c r="P122" s="8">
        <v>6636244.2199999997</v>
      </c>
      <c r="Q122" s="8">
        <v>2989.16</v>
      </c>
      <c r="R122" s="8">
        <v>2989.16</v>
      </c>
      <c r="S122" s="3" t="s">
        <v>103</v>
      </c>
      <c r="U122" s="9"/>
    </row>
    <row r="123" spans="1:21" ht="36" customHeight="1">
      <c r="A123" s="11">
        <f t="shared" si="6"/>
        <v>99</v>
      </c>
      <c r="B123" s="11">
        <f t="shared" si="6"/>
        <v>35</v>
      </c>
      <c r="C123" s="6" t="s">
        <v>139</v>
      </c>
      <c r="D123" s="3">
        <v>1963</v>
      </c>
      <c r="E123" s="3"/>
      <c r="F123" s="3" t="s">
        <v>32</v>
      </c>
      <c r="G123" s="3">
        <v>4</v>
      </c>
      <c r="H123" s="3">
        <v>2</v>
      </c>
      <c r="I123" s="8">
        <v>2462.1</v>
      </c>
      <c r="J123" s="8">
        <v>1806.2</v>
      </c>
      <c r="K123" s="23">
        <v>152</v>
      </c>
      <c r="L123" s="8">
        <v>8696652.7599999998</v>
      </c>
      <c r="M123" s="8">
        <v>0</v>
      </c>
      <c r="N123" s="8">
        <v>0</v>
      </c>
      <c r="O123" s="8">
        <v>0</v>
      </c>
      <c r="P123" s="8">
        <v>8696652.7599999998</v>
      </c>
      <c r="Q123" s="8">
        <v>4814.8900000000003</v>
      </c>
      <c r="R123" s="8">
        <v>4814.8900000000003</v>
      </c>
      <c r="S123" s="3" t="s">
        <v>103</v>
      </c>
      <c r="U123" s="9"/>
    </row>
    <row r="124" spans="1:21" ht="36" customHeight="1">
      <c r="A124" s="11">
        <f t="shared" si="6"/>
        <v>100</v>
      </c>
      <c r="B124" s="11">
        <f t="shared" si="6"/>
        <v>36</v>
      </c>
      <c r="C124" s="6" t="s">
        <v>140</v>
      </c>
      <c r="D124" s="3">
        <v>1989</v>
      </c>
      <c r="E124" s="3"/>
      <c r="F124" s="3" t="s">
        <v>32</v>
      </c>
      <c r="G124" s="3">
        <v>3</v>
      </c>
      <c r="H124" s="3">
        <v>3</v>
      </c>
      <c r="I124" s="8">
        <v>1550.4</v>
      </c>
      <c r="J124" s="8">
        <v>1502.1</v>
      </c>
      <c r="K124" s="23">
        <v>76</v>
      </c>
      <c r="L124" s="8">
        <v>7110029.54</v>
      </c>
      <c r="M124" s="8">
        <v>0</v>
      </c>
      <c r="N124" s="8">
        <v>0</v>
      </c>
      <c r="O124" s="8">
        <v>0</v>
      </c>
      <c r="P124" s="8">
        <v>7110029.54</v>
      </c>
      <c r="Q124" s="8">
        <v>4733.3900000000003</v>
      </c>
      <c r="R124" s="8">
        <v>4733.3900000000003</v>
      </c>
      <c r="S124" s="3" t="s">
        <v>103</v>
      </c>
      <c r="U124" s="9"/>
    </row>
    <row r="125" spans="1:21" ht="36" customHeight="1">
      <c r="A125" s="11">
        <f t="shared" si="6"/>
        <v>101</v>
      </c>
      <c r="B125" s="11">
        <f t="shared" si="6"/>
        <v>37</v>
      </c>
      <c r="C125" s="6" t="s">
        <v>141</v>
      </c>
      <c r="D125" s="3">
        <v>1956</v>
      </c>
      <c r="E125" s="3"/>
      <c r="F125" s="3" t="s">
        <v>35</v>
      </c>
      <c r="G125" s="3">
        <v>2</v>
      </c>
      <c r="H125" s="3">
        <v>1</v>
      </c>
      <c r="I125" s="8">
        <v>461.6</v>
      </c>
      <c r="J125" s="8">
        <v>444.4</v>
      </c>
      <c r="K125" s="23">
        <v>17</v>
      </c>
      <c r="L125" s="8">
        <v>1630467.86</v>
      </c>
      <c r="M125" s="8">
        <v>0</v>
      </c>
      <c r="N125" s="8">
        <v>0</v>
      </c>
      <c r="O125" s="8">
        <v>0</v>
      </c>
      <c r="P125" s="8">
        <v>1630467.86</v>
      </c>
      <c r="Q125" s="8">
        <v>3668.92</v>
      </c>
      <c r="R125" s="8">
        <v>3668.92</v>
      </c>
      <c r="S125" s="3" t="s">
        <v>103</v>
      </c>
      <c r="U125" s="9"/>
    </row>
    <row r="126" spans="1:21" ht="36" customHeight="1">
      <c r="A126" s="11">
        <f t="shared" si="6"/>
        <v>102</v>
      </c>
      <c r="B126" s="11">
        <f t="shared" si="6"/>
        <v>38</v>
      </c>
      <c r="C126" s="6" t="s">
        <v>142</v>
      </c>
      <c r="D126" s="3">
        <v>1956</v>
      </c>
      <c r="E126" s="3"/>
      <c r="F126" s="3" t="s">
        <v>35</v>
      </c>
      <c r="G126" s="3">
        <v>2</v>
      </c>
      <c r="H126" s="3">
        <v>2</v>
      </c>
      <c r="I126" s="8">
        <v>442.1</v>
      </c>
      <c r="J126" s="8">
        <v>421</v>
      </c>
      <c r="K126" s="23">
        <v>21</v>
      </c>
      <c r="L126" s="8">
        <v>1561589.78</v>
      </c>
      <c r="M126" s="8">
        <v>0</v>
      </c>
      <c r="N126" s="8">
        <v>0</v>
      </c>
      <c r="O126" s="8">
        <v>0</v>
      </c>
      <c r="P126" s="8">
        <v>1561589.78</v>
      </c>
      <c r="Q126" s="8">
        <v>3709.24</v>
      </c>
      <c r="R126" s="8">
        <v>3709.24</v>
      </c>
      <c r="S126" s="3" t="s">
        <v>103</v>
      </c>
      <c r="U126" s="9"/>
    </row>
    <row r="127" spans="1:21" ht="36" customHeight="1">
      <c r="A127" s="11">
        <f t="shared" si="6"/>
        <v>103</v>
      </c>
      <c r="B127" s="11">
        <f t="shared" si="6"/>
        <v>39</v>
      </c>
      <c r="C127" s="6" t="s">
        <v>143</v>
      </c>
      <c r="D127" s="3">
        <v>1967</v>
      </c>
      <c r="E127" s="3"/>
      <c r="F127" s="3" t="s">
        <v>34</v>
      </c>
      <c r="G127" s="3">
        <v>4</v>
      </c>
      <c r="H127" s="3">
        <v>2</v>
      </c>
      <c r="I127" s="8">
        <v>1758.9</v>
      </c>
      <c r="J127" s="8">
        <v>1312.7</v>
      </c>
      <c r="K127" s="23">
        <v>38</v>
      </c>
      <c r="L127" s="8">
        <v>6212803.1100000003</v>
      </c>
      <c r="M127" s="8">
        <v>0</v>
      </c>
      <c r="N127" s="8">
        <v>0</v>
      </c>
      <c r="O127" s="8">
        <v>0</v>
      </c>
      <c r="P127" s="8">
        <v>6212803.1100000003</v>
      </c>
      <c r="Q127" s="8">
        <v>4732.84</v>
      </c>
      <c r="R127" s="8">
        <v>4732.84</v>
      </c>
      <c r="S127" s="3" t="s">
        <v>103</v>
      </c>
      <c r="U127" s="9"/>
    </row>
    <row r="128" spans="1:21" ht="36" customHeight="1">
      <c r="A128" s="11">
        <f t="shared" si="6"/>
        <v>104</v>
      </c>
      <c r="B128" s="11">
        <f t="shared" si="6"/>
        <v>40</v>
      </c>
      <c r="C128" s="6" t="s">
        <v>144</v>
      </c>
      <c r="D128" s="3">
        <v>1963</v>
      </c>
      <c r="E128" s="3"/>
      <c r="F128" s="3" t="s">
        <v>32</v>
      </c>
      <c r="G128" s="3">
        <v>4</v>
      </c>
      <c r="H128" s="3">
        <v>1</v>
      </c>
      <c r="I128" s="8">
        <v>2029.6</v>
      </c>
      <c r="J128" s="8">
        <v>1583.3</v>
      </c>
      <c r="K128" s="23">
        <v>87</v>
      </c>
      <c r="L128" s="8">
        <v>7083849.9100000001</v>
      </c>
      <c r="M128" s="8">
        <v>0</v>
      </c>
      <c r="N128" s="8">
        <v>0</v>
      </c>
      <c r="O128" s="8">
        <v>0</v>
      </c>
      <c r="P128" s="8">
        <v>7083849.9100000001</v>
      </c>
      <c r="Q128" s="8">
        <v>4474.1000000000004</v>
      </c>
      <c r="R128" s="8">
        <v>4474.1000000000004</v>
      </c>
      <c r="S128" s="3" t="s">
        <v>103</v>
      </c>
      <c r="U128" s="9"/>
    </row>
    <row r="129" spans="1:21" ht="36" customHeight="1">
      <c r="A129" s="11">
        <f t="shared" si="6"/>
        <v>105</v>
      </c>
      <c r="B129" s="11">
        <f t="shared" si="6"/>
        <v>41</v>
      </c>
      <c r="C129" s="6" t="s">
        <v>145</v>
      </c>
      <c r="D129" s="3">
        <v>1995</v>
      </c>
      <c r="E129" s="3"/>
      <c r="F129" s="3" t="s">
        <v>32</v>
      </c>
      <c r="G129" s="3">
        <v>5</v>
      </c>
      <c r="H129" s="3">
        <v>6</v>
      </c>
      <c r="I129" s="8">
        <v>7339.6</v>
      </c>
      <c r="J129" s="8">
        <v>4459.8999999999996</v>
      </c>
      <c r="K129" s="23">
        <v>186</v>
      </c>
      <c r="L129" s="8">
        <v>25925004.109999999</v>
      </c>
      <c r="M129" s="8">
        <v>0</v>
      </c>
      <c r="N129" s="8">
        <v>0</v>
      </c>
      <c r="O129" s="8">
        <v>0</v>
      </c>
      <c r="P129" s="8">
        <v>25925004.109999999</v>
      </c>
      <c r="Q129" s="8">
        <v>5812.91</v>
      </c>
      <c r="R129" s="8">
        <v>5812.91</v>
      </c>
      <c r="S129" s="3" t="s">
        <v>103</v>
      </c>
      <c r="U129" s="9"/>
    </row>
    <row r="130" spans="1:21" ht="36" customHeight="1">
      <c r="A130" s="11">
        <f t="shared" si="6"/>
        <v>106</v>
      </c>
      <c r="B130" s="11">
        <f t="shared" si="6"/>
        <v>42</v>
      </c>
      <c r="C130" s="6" t="s">
        <v>146</v>
      </c>
      <c r="D130" s="3">
        <v>1962</v>
      </c>
      <c r="E130" s="3"/>
      <c r="F130" s="3" t="s">
        <v>34</v>
      </c>
      <c r="G130" s="3">
        <v>4</v>
      </c>
      <c r="H130" s="3">
        <v>3</v>
      </c>
      <c r="I130" s="8">
        <v>3635.4</v>
      </c>
      <c r="J130" s="8">
        <v>2032</v>
      </c>
      <c r="K130" s="23">
        <v>64</v>
      </c>
      <c r="L130" s="8">
        <v>6309352</v>
      </c>
      <c r="M130" s="8">
        <v>0</v>
      </c>
      <c r="N130" s="8">
        <v>0</v>
      </c>
      <c r="O130" s="8">
        <v>0</v>
      </c>
      <c r="P130" s="8">
        <v>6309352</v>
      </c>
      <c r="Q130" s="8">
        <v>3105</v>
      </c>
      <c r="R130" s="8">
        <v>3105</v>
      </c>
      <c r="S130" s="3" t="s">
        <v>103</v>
      </c>
      <c r="U130" s="9"/>
    </row>
    <row r="131" spans="1:21" ht="36" customHeight="1">
      <c r="A131" s="11">
        <f t="shared" si="6"/>
        <v>107</v>
      </c>
      <c r="B131" s="11">
        <f t="shared" si="6"/>
        <v>43</v>
      </c>
      <c r="C131" s="6" t="s">
        <v>147</v>
      </c>
      <c r="D131" s="3">
        <v>1961</v>
      </c>
      <c r="E131" s="3"/>
      <c r="F131" s="3" t="s">
        <v>32</v>
      </c>
      <c r="G131" s="3">
        <v>4</v>
      </c>
      <c r="H131" s="3">
        <v>3</v>
      </c>
      <c r="I131" s="8">
        <v>2931</v>
      </c>
      <c r="J131" s="8">
        <v>2010.7</v>
      </c>
      <c r="K131" s="23">
        <v>42</v>
      </c>
      <c r="L131" s="8">
        <v>6275540.7999999998</v>
      </c>
      <c r="M131" s="8">
        <v>0</v>
      </c>
      <c r="N131" s="8">
        <v>0</v>
      </c>
      <c r="O131" s="8">
        <v>0</v>
      </c>
      <c r="P131" s="8">
        <v>6275540.7999999998</v>
      </c>
      <c r="Q131" s="8">
        <v>3121.07</v>
      </c>
      <c r="R131" s="8">
        <v>3121.07</v>
      </c>
      <c r="S131" s="3" t="s">
        <v>103</v>
      </c>
      <c r="U131" s="9"/>
    </row>
    <row r="132" spans="1:21" ht="36" customHeight="1">
      <c r="A132" s="11">
        <f t="shared" si="6"/>
        <v>108</v>
      </c>
      <c r="B132" s="11">
        <f t="shared" si="6"/>
        <v>44</v>
      </c>
      <c r="C132" s="6" t="s">
        <v>148</v>
      </c>
      <c r="D132" s="3">
        <v>1962</v>
      </c>
      <c r="E132" s="3"/>
      <c r="F132" s="3" t="s">
        <v>34</v>
      </c>
      <c r="G132" s="3">
        <v>4</v>
      </c>
      <c r="H132" s="3">
        <v>2</v>
      </c>
      <c r="I132" s="8">
        <v>2344.6</v>
      </c>
      <c r="J132" s="8">
        <v>1280.2</v>
      </c>
      <c r="K132" s="23">
        <v>41</v>
      </c>
      <c r="L132" s="8">
        <v>611657.37</v>
      </c>
      <c r="M132" s="8">
        <v>0</v>
      </c>
      <c r="N132" s="8">
        <v>0</v>
      </c>
      <c r="O132" s="8">
        <v>0</v>
      </c>
      <c r="P132" s="8">
        <v>611657.37</v>
      </c>
      <c r="Q132" s="8">
        <v>954.79</v>
      </c>
      <c r="R132" s="8">
        <v>954.79</v>
      </c>
      <c r="S132" s="3" t="s">
        <v>103</v>
      </c>
      <c r="U132" s="9"/>
    </row>
    <row r="133" spans="1:21" ht="36" customHeight="1">
      <c r="A133" s="11">
        <f t="shared" si="6"/>
        <v>109</v>
      </c>
      <c r="B133" s="11">
        <f t="shared" si="6"/>
        <v>45</v>
      </c>
      <c r="C133" s="6" t="s">
        <v>149</v>
      </c>
      <c r="D133" s="3">
        <v>1970</v>
      </c>
      <c r="E133" s="3"/>
      <c r="F133" s="3" t="s">
        <v>34</v>
      </c>
      <c r="G133" s="3">
        <v>5</v>
      </c>
      <c r="H133" s="3">
        <v>4</v>
      </c>
      <c r="I133" s="8">
        <v>5534.6</v>
      </c>
      <c r="J133" s="8">
        <v>3293.1</v>
      </c>
      <c r="K133" s="23">
        <v>100</v>
      </c>
      <c r="L133" s="8">
        <v>4415110.92</v>
      </c>
      <c r="M133" s="8">
        <v>0</v>
      </c>
      <c r="N133" s="8">
        <v>0</v>
      </c>
      <c r="O133" s="8">
        <v>0</v>
      </c>
      <c r="P133" s="8">
        <v>4415110.92</v>
      </c>
      <c r="Q133" s="8">
        <v>1340.72</v>
      </c>
      <c r="R133" s="8">
        <v>1340.72</v>
      </c>
      <c r="S133" s="3" t="s">
        <v>103</v>
      </c>
      <c r="U133" s="9"/>
    </row>
    <row r="134" spans="1:21" ht="36" customHeight="1">
      <c r="A134" s="11">
        <f t="shared" si="6"/>
        <v>110</v>
      </c>
      <c r="B134" s="11">
        <f t="shared" si="6"/>
        <v>46</v>
      </c>
      <c r="C134" s="6" t="s">
        <v>150</v>
      </c>
      <c r="D134" s="3">
        <v>1960</v>
      </c>
      <c r="E134" s="3">
        <v>2021</v>
      </c>
      <c r="F134" s="3" t="s">
        <v>34</v>
      </c>
      <c r="G134" s="3">
        <v>3</v>
      </c>
      <c r="H134" s="3">
        <v>3</v>
      </c>
      <c r="I134" s="8">
        <v>1639.9</v>
      </c>
      <c r="J134" s="8">
        <v>1521.1</v>
      </c>
      <c r="K134" s="23">
        <v>42</v>
      </c>
      <c r="L134" s="8">
        <v>5792470.2000000002</v>
      </c>
      <c r="M134" s="8">
        <v>0</v>
      </c>
      <c r="N134" s="8">
        <v>0</v>
      </c>
      <c r="O134" s="8">
        <v>0</v>
      </c>
      <c r="P134" s="8">
        <v>5792470.2000000002</v>
      </c>
      <c r="Q134" s="8">
        <v>3808.08</v>
      </c>
      <c r="R134" s="8">
        <v>3808.08</v>
      </c>
      <c r="S134" s="3" t="s">
        <v>103</v>
      </c>
      <c r="U134" s="9"/>
    </row>
    <row r="135" spans="1:21" ht="36" customHeight="1">
      <c r="A135" s="11">
        <f t="shared" si="6"/>
        <v>111</v>
      </c>
      <c r="B135" s="11">
        <f t="shared" si="6"/>
        <v>47</v>
      </c>
      <c r="C135" s="6" t="s">
        <v>151</v>
      </c>
      <c r="D135" s="3">
        <v>1961</v>
      </c>
      <c r="E135" s="3"/>
      <c r="F135" s="3" t="s">
        <v>32</v>
      </c>
      <c r="G135" s="3">
        <v>4</v>
      </c>
      <c r="H135" s="3">
        <v>3</v>
      </c>
      <c r="I135" s="8">
        <v>3673.2</v>
      </c>
      <c r="J135" s="8">
        <v>2079.5</v>
      </c>
      <c r="K135" s="23">
        <v>71</v>
      </c>
      <c r="L135" s="8">
        <v>10339249.9</v>
      </c>
      <c r="M135" s="8">
        <v>0</v>
      </c>
      <c r="N135" s="8">
        <v>0</v>
      </c>
      <c r="O135" s="8">
        <v>0</v>
      </c>
      <c r="P135" s="8">
        <v>10339249.9</v>
      </c>
      <c r="Q135" s="8">
        <v>4971.99</v>
      </c>
      <c r="R135" s="8">
        <v>4971.99</v>
      </c>
      <c r="S135" s="3" t="s">
        <v>103</v>
      </c>
      <c r="U135" s="9"/>
    </row>
    <row r="136" spans="1:21" ht="36" customHeight="1">
      <c r="A136" s="11">
        <f t="shared" si="6"/>
        <v>112</v>
      </c>
      <c r="B136" s="11">
        <f t="shared" si="6"/>
        <v>48</v>
      </c>
      <c r="C136" s="6" t="s">
        <v>152</v>
      </c>
      <c r="D136" s="3">
        <v>1961</v>
      </c>
      <c r="E136" s="3"/>
      <c r="F136" s="3" t="s">
        <v>32</v>
      </c>
      <c r="G136" s="3">
        <v>4</v>
      </c>
      <c r="H136" s="3">
        <v>2</v>
      </c>
      <c r="I136" s="8">
        <v>1405.5</v>
      </c>
      <c r="J136" s="8">
        <v>1299.4000000000001</v>
      </c>
      <c r="K136" s="23">
        <v>41</v>
      </c>
      <c r="L136" s="8">
        <v>1266772.93</v>
      </c>
      <c r="M136" s="8">
        <v>0</v>
      </c>
      <c r="N136" s="8">
        <v>0</v>
      </c>
      <c r="O136" s="8">
        <v>0</v>
      </c>
      <c r="P136" s="8">
        <v>1266772.93</v>
      </c>
      <c r="Q136" s="8">
        <v>974.89</v>
      </c>
      <c r="R136" s="8">
        <v>974.89</v>
      </c>
      <c r="S136" s="3" t="s">
        <v>103</v>
      </c>
      <c r="U136" s="9"/>
    </row>
    <row r="137" spans="1:21" ht="36" customHeight="1">
      <c r="A137" s="11">
        <f t="shared" si="6"/>
        <v>113</v>
      </c>
      <c r="B137" s="11">
        <f t="shared" si="6"/>
        <v>49</v>
      </c>
      <c r="C137" s="6" t="s">
        <v>153</v>
      </c>
      <c r="D137" s="3">
        <v>1994</v>
      </c>
      <c r="E137" s="3"/>
      <c r="F137" s="3" t="s">
        <v>32</v>
      </c>
      <c r="G137" s="3">
        <v>5</v>
      </c>
      <c r="H137" s="3">
        <v>3</v>
      </c>
      <c r="I137" s="8">
        <v>5520.5</v>
      </c>
      <c r="J137" s="8">
        <v>3361.6</v>
      </c>
      <c r="K137" s="23">
        <v>132</v>
      </c>
      <c r="L137" s="8">
        <v>4814875.26</v>
      </c>
      <c r="M137" s="8">
        <v>0</v>
      </c>
      <c r="N137" s="8">
        <v>0</v>
      </c>
      <c r="O137" s="8">
        <v>0</v>
      </c>
      <c r="P137" s="8">
        <v>4814875.26</v>
      </c>
      <c r="Q137" s="8">
        <v>1432.32</v>
      </c>
      <c r="R137" s="8">
        <v>1432.32</v>
      </c>
      <c r="S137" s="3" t="s">
        <v>103</v>
      </c>
      <c r="U137" s="9"/>
    </row>
    <row r="138" spans="1:21" ht="36" customHeight="1">
      <c r="A138" s="11">
        <f t="shared" si="6"/>
        <v>114</v>
      </c>
      <c r="B138" s="11">
        <f t="shared" si="6"/>
        <v>50</v>
      </c>
      <c r="C138" s="6" t="s">
        <v>154</v>
      </c>
      <c r="D138" s="3">
        <v>1961</v>
      </c>
      <c r="E138" s="3"/>
      <c r="F138" s="3" t="s">
        <v>32</v>
      </c>
      <c r="G138" s="3">
        <v>5</v>
      </c>
      <c r="H138" s="3">
        <v>2</v>
      </c>
      <c r="I138" s="8">
        <v>2366.6</v>
      </c>
      <c r="J138" s="8">
        <v>1590.3</v>
      </c>
      <c r="K138" s="23">
        <v>53</v>
      </c>
      <c r="L138" s="8">
        <v>2133009.48</v>
      </c>
      <c r="M138" s="8">
        <v>0</v>
      </c>
      <c r="N138" s="8">
        <v>0</v>
      </c>
      <c r="O138" s="8">
        <v>0</v>
      </c>
      <c r="P138" s="8">
        <v>2133009.48</v>
      </c>
      <c r="Q138" s="8">
        <v>1341.26</v>
      </c>
      <c r="R138" s="8">
        <v>1341.26</v>
      </c>
      <c r="S138" s="3" t="s">
        <v>103</v>
      </c>
      <c r="U138" s="9"/>
    </row>
    <row r="139" spans="1:21" ht="36" customHeight="1">
      <c r="A139" s="11">
        <f t="shared" si="6"/>
        <v>115</v>
      </c>
      <c r="B139" s="11">
        <f t="shared" si="6"/>
        <v>51</v>
      </c>
      <c r="C139" s="6" t="s">
        <v>155</v>
      </c>
      <c r="D139" s="3">
        <v>1962</v>
      </c>
      <c r="E139" s="3"/>
      <c r="F139" s="3" t="s">
        <v>32</v>
      </c>
      <c r="G139" s="3">
        <v>4</v>
      </c>
      <c r="H139" s="3">
        <v>3</v>
      </c>
      <c r="I139" s="8">
        <v>3587</v>
      </c>
      <c r="J139" s="8">
        <v>2037</v>
      </c>
      <c r="K139" s="23">
        <v>58</v>
      </c>
      <c r="L139" s="8">
        <v>3232952.34</v>
      </c>
      <c r="M139" s="8">
        <v>0</v>
      </c>
      <c r="N139" s="8">
        <v>0</v>
      </c>
      <c r="O139" s="8">
        <v>0</v>
      </c>
      <c r="P139" s="8">
        <v>3232952.34</v>
      </c>
      <c r="Q139" s="8">
        <v>1587.11</v>
      </c>
      <c r="R139" s="8">
        <v>1587.11</v>
      </c>
      <c r="S139" s="3" t="s">
        <v>103</v>
      </c>
      <c r="U139" s="9"/>
    </row>
    <row r="140" spans="1:21" ht="36" customHeight="1">
      <c r="A140" s="11">
        <f t="shared" si="6"/>
        <v>116</v>
      </c>
      <c r="B140" s="11">
        <f t="shared" si="6"/>
        <v>52</v>
      </c>
      <c r="C140" s="6" t="s">
        <v>156</v>
      </c>
      <c r="D140" s="3">
        <v>1964</v>
      </c>
      <c r="E140" s="3"/>
      <c r="F140" s="3" t="s">
        <v>35</v>
      </c>
      <c r="G140" s="3">
        <v>2</v>
      </c>
      <c r="H140" s="3">
        <v>1</v>
      </c>
      <c r="I140" s="8">
        <v>497.9</v>
      </c>
      <c r="J140" s="8">
        <v>456.1</v>
      </c>
      <c r="K140" s="23">
        <v>18</v>
      </c>
      <c r="L140" s="8">
        <v>1758687.06</v>
      </c>
      <c r="M140" s="8">
        <v>0</v>
      </c>
      <c r="N140" s="8">
        <v>0</v>
      </c>
      <c r="O140" s="8">
        <v>0</v>
      </c>
      <c r="P140" s="8">
        <v>1758687.06</v>
      </c>
      <c r="Q140" s="8">
        <v>3855.92</v>
      </c>
      <c r="R140" s="8">
        <v>3855.92</v>
      </c>
      <c r="S140" s="3" t="s">
        <v>103</v>
      </c>
      <c r="U140" s="9"/>
    </row>
    <row r="141" spans="1:21" ht="36" customHeight="1">
      <c r="A141" s="11">
        <f t="shared" si="6"/>
        <v>117</v>
      </c>
      <c r="B141" s="11">
        <f t="shared" si="6"/>
        <v>53</v>
      </c>
      <c r="C141" s="6" t="s">
        <v>157</v>
      </c>
      <c r="D141" s="3">
        <v>1958</v>
      </c>
      <c r="E141" s="3"/>
      <c r="F141" s="3" t="s">
        <v>35</v>
      </c>
      <c r="G141" s="3">
        <v>2</v>
      </c>
      <c r="H141" s="3">
        <v>2</v>
      </c>
      <c r="I141" s="8">
        <v>498.8</v>
      </c>
      <c r="J141" s="8">
        <v>461.6</v>
      </c>
      <c r="K141" s="23">
        <v>18</v>
      </c>
      <c r="L141" s="8">
        <v>1761866.05</v>
      </c>
      <c r="M141" s="8">
        <v>0</v>
      </c>
      <c r="N141" s="8">
        <v>0</v>
      </c>
      <c r="O141" s="8">
        <v>0</v>
      </c>
      <c r="P141" s="8">
        <v>1761866.05</v>
      </c>
      <c r="Q141" s="8">
        <v>3816.87</v>
      </c>
      <c r="R141" s="8">
        <v>3816.87</v>
      </c>
      <c r="S141" s="3" t="s">
        <v>103</v>
      </c>
      <c r="U141" s="9"/>
    </row>
    <row r="142" spans="1:21" ht="36" customHeight="1">
      <c r="A142" s="11">
        <f t="shared" si="6"/>
        <v>118</v>
      </c>
      <c r="B142" s="11">
        <f t="shared" si="6"/>
        <v>54</v>
      </c>
      <c r="C142" s="6" t="s">
        <v>158</v>
      </c>
      <c r="D142" s="3">
        <v>1976</v>
      </c>
      <c r="E142" s="3"/>
      <c r="F142" s="3" t="s">
        <v>34</v>
      </c>
      <c r="G142" s="3">
        <v>5</v>
      </c>
      <c r="H142" s="3">
        <v>4</v>
      </c>
      <c r="I142" s="8">
        <v>4122.7</v>
      </c>
      <c r="J142" s="8">
        <v>2779</v>
      </c>
      <c r="K142" s="23">
        <v>124</v>
      </c>
      <c r="L142" s="8">
        <v>3988886.38</v>
      </c>
      <c r="M142" s="8">
        <v>0</v>
      </c>
      <c r="N142" s="8">
        <v>0</v>
      </c>
      <c r="O142" s="8">
        <v>0</v>
      </c>
      <c r="P142" s="8">
        <v>3988886.38</v>
      </c>
      <c r="Q142" s="8">
        <v>1435.37</v>
      </c>
      <c r="R142" s="8">
        <v>1435.37</v>
      </c>
      <c r="S142" s="3" t="s">
        <v>103</v>
      </c>
      <c r="U142" s="9"/>
    </row>
    <row r="143" spans="1:21" ht="36" customHeight="1">
      <c r="A143" s="11">
        <f t="shared" si="6"/>
        <v>119</v>
      </c>
      <c r="B143" s="11">
        <f t="shared" si="6"/>
        <v>55</v>
      </c>
      <c r="C143" s="6" t="s">
        <v>159</v>
      </c>
      <c r="D143" s="3">
        <v>1962</v>
      </c>
      <c r="E143" s="3">
        <v>2021</v>
      </c>
      <c r="F143" s="3" t="s">
        <v>34</v>
      </c>
      <c r="G143" s="3">
        <v>4</v>
      </c>
      <c r="H143" s="3">
        <v>3</v>
      </c>
      <c r="I143" s="8">
        <v>2826.95</v>
      </c>
      <c r="J143" s="8">
        <v>1986.75</v>
      </c>
      <c r="K143" s="23">
        <v>81</v>
      </c>
      <c r="L143" s="8">
        <v>9985379.3599999994</v>
      </c>
      <c r="M143" s="8">
        <v>0</v>
      </c>
      <c r="N143" s="8">
        <v>0</v>
      </c>
      <c r="O143" s="8">
        <v>0</v>
      </c>
      <c r="P143" s="8">
        <v>9985379.3599999994</v>
      </c>
      <c r="Q143" s="8">
        <v>5025.99</v>
      </c>
      <c r="R143" s="8">
        <v>5025.99</v>
      </c>
      <c r="S143" s="3" t="s">
        <v>103</v>
      </c>
      <c r="U143" s="9"/>
    </row>
    <row r="144" spans="1:21" ht="36" customHeight="1">
      <c r="A144" s="11">
        <f t="shared" si="6"/>
        <v>120</v>
      </c>
      <c r="B144" s="11">
        <f t="shared" si="6"/>
        <v>56</v>
      </c>
      <c r="C144" s="6" t="s">
        <v>160</v>
      </c>
      <c r="D144" s="3">
        <v>1960</v>
      </c>
      <c r="E144" s="3"/>
      <c r="F144" s="3" t="s">
        <v>34</v>
      </c>
      <c r="G144" s="3">
        <v>3</v>
      </c>
      <c r="H144" s="3">
        <v>3</v>
      </c>
      <c r="I144" s="8">
        <v>2954.7</v>
      </c>
      <c r="J144" s="8">
        <v>1460.3</v>
      </c>
      <c r="K144" s="23">
        <v>64</v>
      </c>
      <c r="L144" s="8">
        <v>3821659.33</v>
      </c>
      <c r="M144" s="8">
        <v>0</v>
      </c>
      <c r="N144" s="8">
        <v>0</v>
      </c>
      <c r="O144" s="8">
        <v>0</v>
      </c>
      <c r="P144" s="8">
        <v>3821659.33</v>
      </c>
      <c r="Q144" s="8">
        <v>2617.04</v>
      </c>
      <c r="R144" s="8">
        <v>2617.04</v>
      </c>
      <c r="S144" s="3" t="s">
        <v>103</v>
      </c>
      <c r="U144" s="9"/>
    </row>
    <row r="145" spans="1:21" ht="36" customHeight="1">
      <c r="A145" s="11">
        <f t="shared" si="6"/>
        <v>121</v>
      </c>
      <c r="B145" s="11">
        <f t="shared" si="6"/>
        <v>57</v>
      </c>
      <c r="C145" s="6" t="s">
        <v>161</v>
      </c>
      <c r="D145" s="3">
        <v>1961</v>
      </c>
      <c r="E145" s="3"/>
      <c r="F145" s="3" t="s">
        <v>34</v>
      </c>
      <c r="G145" s="3">
        <v>3</v>
      </c>
      <c r="H145" s="3">
        <v>3</v>
      </c>
      <c r="I145" s="28">
        <v>1467</v>
      </c>
      <c r="J145" s="28">
        <v>952.5</v>
      </c>
      <c r="K145" s="23">
        <v>61</v>
      </c>
      <c r="L145" s="28">
        <f>'Форма 2'!G147</f>
        <v>4673644.115344</v>
      </c>
      <c r="M145" s="8">
        <v>0</v>
      </c>
      <c r="N145" s="8">
        <v>0</v>
      </c>
      <c r="O145" s="8">
        <v>0</v>
      </c>
      <c r="P145" s="8">
        <f>L145</f>
        <v>4673644.115344</v>
      </c>
      <c r="Q145" s="8">
        <f>L145/J145</f>
        <v>4906.7129819884512</v>
      </c>
      <c r="R145" s="8">
        <f>Q145</f>
        <v>4906.7129819884512</v>
      </c>
      <c r="S145" s="3" t="s">
        <v>103</v>
      </c>
      <c r="U145" s="9"/>
    </row>
    <row r="146" spans="1:21" ht="36" customHeight="1">
      <c r="A146" s="11">
        <f t="shared" si="6"/>
        <v>122</v>
      </c>
      <c r="B146" s="11">
        <f t="shared" si="6"/>
        <v>58</v>
      </c>
      <c r="C146" s="6" t="s">
        <v>162</v>
      </c>
      <c r="D146" s="3">
        <v>1960</v>
      </c>
      <c r="E146" s="3"/>
      <c r="F146" s="3" t="s">
        <v>34</v>
      </c>
      <c r="G146" s="3">
        <v>3</v>
      </c>
      <c r="H146" s="3">
        <v>4</v>
      </c>
      <c r="I146" s="8">
        <v>2029.2</v>
      </c>
      <c r="J146" s="8">
        <v>1854.3</v>
      </c>
      <c r="K146" s="23">
        <v>52</v>
      </c>
      <c r="L146" s="8">
        <v>6039706.5199999996</v>
      </c>
      <c r="M146" s="8">
        <v>0</v>
      </c>
      <c r="N146" s="8">
        <v>0</v>
      </c>
      <c r="O146" s="8">
        <v>0</v>
      </c>
      <c r="P146" s="8">
        <v>6039706.5199999996</v>
      </c>
      <c r="Q146" s="8">
        <v>3257.14</v>
      </c>
      <c r="R146" s="8">
        <v>3257.14</v>
      </c>
      <c r="S146" s="3" t="s">
        <v>103</v>
      </c>
      <c r="U146" s="9"/>
    </row>
    <row r="147" spans="1:21" ht="36" customHeight="1">
      <c r="A147" s="11">
        <f t="shared" si="6"/>
        <v>123</v>
      </c>
      <c r="B147" s="11">
        <f t="shared" si="6"/>
        <v>59</v>
      </c>
      <c r="C147" s="6" t="s">
        <v>163</v>
      </c>
      <c r="D147" s="3">
        <v>1959</v>
      </c>
      <c r="E147" s="3"/>
      <c r="F147" s="3" t="s">
        <v>32</v>
      </c>
      <c r="G147" s="3">
        <v>3</v>
      </c>
      <c r="H147" s="3">
        <v>4</v>
      </c>
      <c r="I147" s="8">
        <v>2065.3000000000002</v>
      </c>
      <c r="J147" s="8">
        <v>1820.6</v>
      </c>
      <c r="K147" s="23">
        <v>50</v>
      </c>
      <c r="L147" s="8">
        <v>7295072.0700000003</v>
      </c>
      <c r="M147" s="8">
        <v>0</v>
      </c>
      <c r="N147" s="8">
        <v>0</v>
      </c>
      <c r="O147" s="8">
        <v>0</v>
      </c>
      <c r="P147" s="8">
        <v>7295072.0700000003</v>
      </c>
      <c r="Q147" s="8">
        <v>4006.96</v>
      </c>
      <c r="R147" s="8">
        <v>4006.96</v>
      </c>
      <c r="S147" s="3" t="s">
        <v>103</v>
      </c>
      <c r="U147" s="9"/>
    </row>
    <row r="148" spans="1:21" ht="36" customHeight="1">
      <c r="A148" s="11">
        <f t="shared" si="6"/>
        <v>124</v>
      </c>
      <c r="B148" s="11">
        <f t="shared" si="6"/>
        <v>60</v>
      </c>
      <c r="C148" s="6" t="s">
        <v>164</v>
      </c>
      <c r="D148" s="3">
        <v>1958</v>
      </c>
      <c r="E148" s="3"/>
      <c r="F148" s="3" t="s">
        <v>35</v>
      </c>
      <c r="G148" s="3">
        <v>2</v>
      </c>
      <c r="H148" s="3">
        <v>1</v>
      </c>
      <c r="I148" s="8">
        <v>505.4</v>
      </c>
      <c r="J148" s="8">
        <v>466.7</v>
      </c>
      <c r="K148" s="23">
        <v>19</v>
      </c>
      <c r="L148" s="8">
        <v>1785178.63</v>
      </c>
      <c r="M148" s="8">
        <v>0</v>
      </c>
      <c r="N148" s="8">
        <v>0</v>
      </c>
      <c r="O148" s="8">
        <v>0</v>
      </c>
      <c r="P148" s="8">
        <v>1785178.63</v>
      </c>
      <c r="Q148" s="8">
        <v>3825.11</v>
      </c>
      <c r="R148" s="8">
        <v>3825.11</v>
      </c>
      <c r="S148" s="3" t="s">
        <v>103</v>
      </c>
      <c r="U148" s="9"/>
    </row>
    <row r="149" spans="1:21" ht="36" customHeight="1">
      <c r="A149" s="11">
        <f t="shared" si="6"/>
        <v>125</v>
      </c>
      <c r="B149" s="11">
        <f t="shared" si="6"/>
        <v>61</v>
      </c>
      <c r="C149" s="6" t="s">
        <v>165</v>
      </c>
      <c r="D149" s="3">
        <v>1960</v>
      </c>
      <c r="E149" s="3">
        <v>2021</v>
      </c>
      <c r="F149" s="3" t="s">
        <v>34</v>
      </c>
      <c r="G149" s="3">
        <v>3</v>
      </c>
      <c r="H149" s="3">
        <v>3</v>
      </c>
      <c r="I149" s="8">
        <v>2020.5</v>
      </c>
      <c r="J149" s="8">
        <v>1851.2</v>
      </c>
      <c r="K149" s="23">
        <v>29</v>
      </c>
      <c r="L149" s="8">
        <v>7136829.0899999999</v>
      </c>
      <c r="M149" s="8">
        <v>0</v>
      </c>
      <c r="N149" s="8">
        <v>0</v>
      </c>
      <c r="O149" s="8">
        <v>0</v>
      </c>
      <c r="P149" s="8">
        <v>7136829.0899999999</v>
      </c>
      <c r="Q149" s="8">
        <v>3855.24</v>
      </c>
      <c r="R149" s="8">
        <v>3855.24</v>
      </c>
      <c r="S149" s="3" t="s">
        <v>103</v>
      </c>
      <c r="U149" s="9"/>
    </row>
    <row r="150" spans="1:21">
      <c r="A150" s="12"/>
      <c r="B150" s="12"/>
      <c r="I150" s="9"/>
      <c r="J150" s="9"/>
      <c r="K150" s="24"/>
      <c r="L150" s="9"/>
      <c r="M150" s="9"/>
      <c r="N150" s="9"/>
      <c r="O150" s="9"/>
      <c r="P150" s="9"/>
      <c r="Q150" s="9"/>
      <c r="R150" s="9"/>
    </row>
    <row r="154" spans="1:21" ht="12.75" customHeight="1">
      <c r="A154" s="46" t="s">
        <v>190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</sheetData>
  <sheetProtection formatCells="0" formatColumns="0" formatRows="0" insertColumns="0" insertRows="0" insertHyperlinks="0" deleteColumns="0" deleteRows="0" sort="0" autoFilter="0" pivotTables="0"/>
  <autoFilter ref="A20:U149"/>
  <mergeCells count="29">
    <mergeCell ref="A154:T162"/>
    <mergeCell ref="A16:A19"/>
    <mergeCell ref="B16:B19"/>
    <mergeCell ref="C16:C19"/>
    <mergeCell ref="D16:E16"/>
    <mergeCell ref="D17:D19"/>
    <mergeCell ref="E17:E19"/>
    <mergeCell ref="R16:R18"/>
    <mergeCell ref="S16:S19"/>
    <mergeCell ref="F16:F19"/>
    <mergeCell ref="B88:C88"/>
    <mergeCell ref="B35:C35"/>
    <mergeCell ref="B22:C22"/>
    <mergeCell ref="B21:C21"/>
    <mergeCell ref="G16:G19"/>
    <mergeCell ref="Q16:Q18"/>
    <mergeCell ref="O1:S8"/>
    <mergeCell ref="L16:P16"/>
    <mergeCell ref="L17:L18"/>
    <mergeCell ref="B9:S9"/>
    <mergeCell ref="B10:S10"/>
    <mergeCell ref="B11:S11"/>
    <mergeCell ref="B13:S13"/>
    <mergeCell ref="B14:S14"/>
    <mergeCell ref="M17:P17"/>
    <mergeCell ref="H16:H19"/>
    <mergeCell ref="I16:I18"/>
    <mergeCell ref="J16:J18"/>
    <mergeCell ref="K16:K18"/>
  </mergeCells>
  <pageMargins left="0.70866141732283472" right="0.70866141732283472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6"/>
  <sheetViews>
    <sheetView topLeftCell="I1" zoomScale="70" zoomScaleNormal="70" workbookViewId="0">
      <selection activeCell="F150" sqref="F150"/>
    </sheetView>
  </sheetViews>
  <sheetFormatPr defaultRowHeight="13.2"/>
  <cols>
    <col min="1" max="2" width="6.77734375" customWidth="1"/>
    <col min="3" max="3" width="43.77734375" customWidth="1"/>
    <col min="4" max="4" width="13.109375" customWidth="1"/>
    <col min="5" max="5" width="16" customWidth="1"/>
    <col min="6" max="6" width="20.44140625" customWidth="1"/>
    <col min="7" max="7" width="21" customWidth="1"/>
    <col min="8" max="9" width="18.44140625" customWidth="1"/>
    <col min="10" max="10" width="19.109375" bestFit="1" customWidth="1"/>
    <col min="11" max="11" width="16.77734375" customWidth="1"/>
    <col min="12" max="12" width="16.77734375" hidden="1" customWidth="1"/>
    <col min="13" max="13" width="6.44140625" hidden="1" customWidth="1"/>
    <col min="14" max="14" width="18.33203125" hidden="1" customWidth="1"/>
    <col min="15" max="16" width="13.33203125" customWidth="1"/>
    <col min="17" max="17" width="21" customWidth="1"/>
    <col min="18" max="18" width="11.77734375" customWidth="1"/>
    <col min="19" max="19" width="15" customWidth="1"/>
    <col min="20" max="20" width="12.44140625" customWidth="1"/>
    <col min="21" max="21" width="18" bestFit="1" customWidth="1"/>
    <col min="22" max="22" width="11" customWidth="1"/>
    <col min="23" max="23" width="17.44140625" customWidth="1"/>
    <col min="24" max="24" width="8.77734375" customWidth="1"/>
    <col min="25" max="25" width="18.109375" customWidth="1"/>
    <col min="26" max="26" width="7.44140625" customWidth="1"/>
    <col min="27" max="27" width="18.33203125" customWidth="1"/>
    <col min="30" max="30" width="13.77734375" customWidth="1"/>
    <col min="31" max="31" width="12.44140625" customWidth="1"/>
  </cols>
  <sheetData>
    <row r="1" spans="6:27" s="26" customFormat="1"/>
    <row r="2" spans="6:27" s="26" customFormat="1"/>
    <row r="3" spans="6:27" s="26" customFormat="1">
      <c r="U3" s="53" t="s">
        <v>192</v>
      </c>
      <c r="V3" s="54"/>
      <c r="W3" s="54"/>
      <c r="X3" s="54"/>
      <c r="Y3" s="54"/>
      <c r="Z3" s="54"/>
    </row>
    <row r="4" spans="6:27" s="26" customFormat="1" ht="12.75" customHeight="1">
      <c r="U4" s="54"/>
      <c r="V4" s="54"/>
      <c r="W4" s="54"/>
      <c r="X4" s="54"/>
      <c r="Y4" s="54"/>
      <c r="Z4" s="54"/>
    </row>
    <row r="5" spans="6:27" s="26" customFormat="1" ht="12.75" customHeight="1">
      <c r="U5" s="54"/>
      <c r="V5" s="54"/>
      <c r="W5" s="54"/>
      <c r="X5" s="54"/>
      <c r="Y5" s="54"/>
      <c r="Z5" s="54"/>
    </row>
    <row r="6" spans="6:27" s="26" customFormat="1" ht="12.75" customHeight="1">
      <c r="U6" s="54"/>
      <c r="V6" s="54"/>
      <c r="W6" s="54"/>
      <c r="X6" s="54"/>
      <c r="Y6" s="54"/>
      <c r="Z6" s="54"/>
    </row>
    <row r="7" spans="6:27" s="26" customFormat="1" ht="12.75" customHeight="1">
      <c r="U7" s="54"/>
      <c r="V7" s="54"/>
      <c r="W7" s="54"/>
      <c r="X7" s="54"/>
      <c r="Y7" s="54"/>
      <c r="Z7" s="54"/>
    </row>
    <row r="8" spans="6:27" s="26" customFormat="1" ht="12.75" customHeight="1">
      <c r="U8" s="54"/>
      <c r="V8" s="54"/>
      <c r="W8" s="54"/>
      <c r="X8" s="54"/>
      <c r="Y8" s="54"/>
      <c r="Z8" s="54"/>
    </row>
    <row r="9" spans="6:27" s="26" customFormat="1" ht="12.75" customHeight="1">
      <c r="U9" s="54"/>
      <c r="V9" s="54"/>
      <c r="W9" s="54"/>
      <c r="X9" s="54"/>
      <c r="Y9" s="54"/>
      <c r="Z9" s="54"/>
    </row>
    <row r="10" spans="6:27" s="26" customFormat="1" ht="12.75" customHeight="1">
      <c r="U10" s="54"/>
      <c r="V10" s="54"/>
      <c r="W10" s="54"/>
      <c r="X10" s="54"/>
      <c r="Y10" s="54"/>
      <c r="Z10" s="54"/>
    </row>
    <row r="11" spans="6:27" s="26" customFormat="1" ht="12.75" customHeight="1">
      <c r="U11" s="54"/>
      <c r="V11" s="54"/>
      <c r="W11" s="54"/>
      <c r="X11" s="54"/>
      <c r="Y11" s="54"/>
      <c r="Z11" s="54"/>
    </row>
    <row r="12" spans="6:27" s="26" customFormat="1" ht="12.75" customHeight="1">
      <c r="U12" s="54"/>
      <c r="V12" s="54"/>
      <c r="W12" s="54"/>
      <c r="X12" s="54"/>
      <c r="Y12" s="54"/>
      <c r="Z12" s="54"/>
    </row>
    <row r="13" spans="6:27" s="26" customFormat="1" ht="12.75" customHeight="1">
      <c r="U13" s="54"/>
      <c r="V13" s="54"/>
      <c r="W13" s="54"/>
      <c r="X13" s="54"/>
      <c r="Y13" s="54"/>
      <c r="Z13" s="54"/>
    </row>
    <row r="14" spans="6:27" s="26" customFormat="1" ht="12.75" customHeight="1">
      <c r="U14" s="54"/>
      <c r="V14" s="54"/>
      <c r="W14" s="54"/>
      <c r="X14" s="54"/>
      <c r="Y14" s="54"/>
      <c r="Z14" s="54"/>
    </row>
    <row r="15" spans="6:27" s="26" customFormat="1" ht="12.75" customHeight="1">
      <c r="U15" s="54"/>
      <c r="V15" s="54"/>
      <c r="W15" s="54"/>
      <c r="X15" s="54"/>
      <c r="Y15" s="54"/>
      <c r="Z15" s="54"/>
    </row>
    <row r="16" spans="6:27">
      <c r="F16" s="13"/>
      <c r="G16" s="13"/>
      <c r="Q16" s="2"/>
      <c r="Z16" s="39"/>
      <c r="AA16" s="39"/>
    </row>
    <row r="18" spans="1:27">
      <c r="A18" s="41" t="s">
        <v>166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20" spans="1:27" ht="36" customHeight="1">
      <c r="A20" s="40" t="s">
        <v>5</v>
      </c>
      <c r="B20" s="40" t="s">
        <v>5</v>
      </c>
      <c r="C20" s="40" t="s">
        <v>167</v>
      </c>
      <c r="D20" s="40" t="s">
        <v>168</v>
      </c>
      <c r="E20" s="40" t="s">
        <v>169</v>
      </c>
      <c r="F20" s="40" t="s">
        <v>170</v>
      </c>
      <c r="G20" s="40" t="s">
        <v>171</v>
      </c>
      <c r="H20" s="40" t="s">
        <v>172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36" customHeight="1">
      <c r="A21" s="40"/>
      <c r="B21" s="40"/>
      <c r="C21" s="40"/>
      <c r="D21" s="40"/>
      <c r="E21" s="40"/>
      <c r="F21" s="40"/>
      <c r="G21" s="40"/>
      <c r="H21" s="40" t="s">
        <v>173</v>
      </c>
      <c r="I21" s="40"/>
      <c r="J21" s="40"/>
      <c r="K21" s="40"/>
      <c r="L21" s="40"/>
      <c r="M21" s="40" t="s">
        <v>174</v>
      </c>
      <c r="N21" s="40"/>
      <c r="O21" s="40" t="s">
        <v>175</v>
      </c>
      <c r="P21" s="40"/>
      <c r="Q21" s="40"/>
      <c r="R21" s="40" t="s">
        <v>176</v>
      </c>
      <c r="S21" s="40"/>
      <c r="T21" s="40" t="s">
        <v>177</v>
      </c>
      <c r="U21" s="40"/>
      <c r="V21" s="40" t="s">
        <v>178</v>
      </c>
      <c r="W21" s="40"/>
      <c r="X21" s="40" t="s">
        <v>179</v>
      </c>
      <c r="Y21" s="40"/>
      <c r="Z21" s="40" t="s">
        <v>180</v>
      </c>
      <c r="AA21" s="40"/>
    </row>
    <row r="22" spans="1:27" ht="84.75" customHeight="1">
      <c r="A22" s="40"/>
      <c r="B22" s="40"/>
      <c r="C22" s="40"/>
      <c r="D22" s="40"/>
      <c r="E22" s="40"/>
      <c r="F22" s="40"/>
      <c r="G22" s="40"/>
      <c r="H22" s="3" t="s">
        <v>181</v>
      </c>
      <c r="I22" s="3" t="s">
        <v>182</v>
      </c>
      <c r="J22" s="3" t="s">
        <v>183</v>
      </c>
      <c r="K22" s="3" t="s">
        <v>184</v>
      </c>
      <c r="L22" s="3" t="s">
        <v>185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35.25" customHeight="1">
      <c r="A23" s="40"/>
      <c r="B23" s="40"/>
      <c r="C23" s="40"/>
      <c r="D23" s="40"/>
      <c r="E23" s="3" t="s">
        <v>186</v>
      </c>
      <c r="F23" s="3" t="s">
        <v>28</v>
      </c>
      <c r="G23" s="3" t="s">
        <v>28</v>
      </c>
      <c r="H23" s="3" t="s">
        <v>28</v>
      </c>
      <c r="I23" s="3" t="s">
        <v>28</v>
      </c>
      <c r="J23" s="3" t="s">
        <v>28</v>
      </c>
      <c r="K23" s="3" t="s">
        <v>28</v>
      </c>
      <c r="L23" s="3" t="s">
        <v>28</v>
      </c>
      <c r="M23" s="3" t="s">
        <v>187</v>
      </c>
      <c r="N23" s="3" t="s">
        <v>28</v>
      </c>
      <c r="O23" s="3" t="s">
        <v>186</v>
      </c>
      <c r="P23" s="3" t="s">
        <v>188</v>
      </c>
      <c r="Q23" s="3" t="s">
        <v>28</v>
      </c>
      <c r="R23" s="3" t="s">
        <v>186</v>
      </c>
      <c r="S23" s="3" t="s">
        <v>28</v>
      </c>
      <c r="T23" s="3" t="s">
        <v>186</v>
      </c>
      <c r="U23" s="3" t="s">
        <v>28</v>
      </c>
      <c r="V23" s="3" t="s">
        <v>189</v>
      </c>
      <c r="W23" s="3" t="s">
        <v>28</v>
      </c>
      <c r="X23" s="3" t="s">
        <v>187</v>
      </c>
      <c r="Y23" s="3" t="s">
        <v>28</v>
      </c>
      <c r="Z23" s="3" t="s">
        <v>187</v>
      </c>
      <c r="AA23" s="3" t="s">
        <v>28</v>
      </c>
    </row>
    <row r="24" spans="1:27">
      <c r="A24" s="3">
        <v>1</v>
      </c>
      <c r="B24" s="3">
        <v>2</v>
      </c>
      <c r="C24" s="3">
        <v>3</v>
      </c>
      <c r="D24" s="3">
        <v>4</v>
      </c>
      <c r="E24" s="3">
        <v>5</v>
      </c>
      <c r="F24" s="3"/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/>
      <c r="Q24" s="3">
        <v>15</v>
      </c>
      <c r="R24" s="3"/>
      <c r="S24" s="3">
        <v>16</v>
      </c>
      <c r="T24" s="3"/>
      <c r="U24" s="3">
        <v>17</v>
      </c>
      <c r="V24" s="3"/>
      <c r="W24" s="3">
        <v>18</v>
      </c>
      <c r="X24" s="3">
        <v>19</v>
      </c>
      <c r="Y24" s="3">
        <v>29</v>
      </c>
      <c r="Z24" s="3">
        <v>21</v>
      </c>
      <c r="AA24" s="3">
        <v>22</v>
      </c>
    </row>
    <row r="25" spans="1:27" ht="27.75" customHeight="1">
      <c r="A25" s="10"/>
      <c r="B25" s="48" t="s">
        <v>31</v>
      </c>
      <c r="C25" s="49"/>
      <c r="D25" s="4" t="s">
        <v>30</v>
      </c>
      <c r="E25" s="7">
        <v>527320.23</v>
      </c>
      <c r="F25" s="7">
        <v>979868442.02999997</v>
      </c>
      <c r="G25" s="7">
        <v>943800439.67999995</v>
      </c>
      <c r="H25" s="7">
        <v>13171714.5</v>
      </c>
      <c r="I25" s="7">
        <v>104810760</v>
      </c>
      <c r="J25" s="7">
        <v>19619770.5</v>
      </c>
      <c r="K25" s="7">
        <v>3440223.6</v>
      </c>
      <c r="L25" s="7">
        <v>0</v>
      </c>
      <c r="M25" s="10">
        <v>0</v>
      </c>
      <c r="N25" s="7">
        <v>0</v>
      </c>
      <c r="O25" s="7">
        <v>73880.02</v>
      </c>
      <c r="P25" s="7" t="s">
        <v>30</v>
      </c>
      <c r="Q25" s="7">
        <v>447456426.63999999</v>
      </c>
      <c r="R25" s="7">
        <v>0</v>
      </c>
      <c r="S25" s="7">
        <v>895128.08</v>
      </c>
      <c r="T25" s="7">
        <v>0</v>
      </c>
      <c r="U25" s="7">
        <v>311618034.75</v>
      </c>
      <c r="V25" s="7">
        <v>0</v>
      </c>
      <c r="W25" s="7">
        <v>0</v>
      </c>
      <c r="X25" s="10">
        <v>127</v>
      </c>
      <c r="Y25" s="7">
        <v>23506723.57</v>
      </c>
      <c r="Z25" s="10">
        <v>127</v>
      </c>
      <c r="AA25" s="7">
        <v>19281658.039999999</v>
      </c>
    </row>
    <row r="26" spans="1:27" ht="27.75" customHeight="1">
      <c r="A26" s="15"/>
      <c r="B26" s="48" t="s">
        <v>36</v>
      </c>
      <c r="C26" s="49"/>
      <c r="D26" s="4" t="s">
        <v>30</v>
      </c>
      <c r="E26" s="7">
        <v>81099.08</v>
      </c>
      <c r="F26" s="7">
        <v>148375469.34999999</v>
      </c>
      <c r="G26" s="7">
        <v>83428945.129999995</v>
      </c>
      <c r="H26" s="7">
        <v>8752233</v>
      </c>
      <c r="I26" s="7">
        <v>0</v>
      </c>
      <c r="J26" s="7">
        <v>0</v>
      </c>
      <c r="K26" s="7">
        <v>1581294</v>
      </c>
      <c r="L26" s="7">
        <v>0</v>
      </c>
      <c r="M26" s="10">
        <v>0</v>
      </c>
      <c r="N26" s="7">
        <v>0</v>
      </c>
      <c r="O26" s="7">
        <v>11226.22</v>
      </c>
      <c r="P26" s="7" t="s">
        <v>30</v>
      </c>
      <c r="Q26" s="7">
        <v>66795290.039999999</v>
      </c>
      <c r="R26" s="7">
        <v>0</v>
      </c>
      <c r="S26" s="7">
        <v>895128.08</v>
      </c>
      <c r="T26" s="7">
        <v>0</v>
      </c>
      <c r="U26" s="7">
        <v>0</v>
      </c>
      <c r="V26" s="7">
        <v>0</v>
      </c>
      <c r="W26" s="7">
        <v>0</v>
      </c>
      <c r="X26" s="10">
        <v>12</v>
      </c>
      <c r="Y26" s="7">
        <v>3735287.57</v>
      </c>
      <c r="Z26" s="10">
        <v>12</v>
      </c>
      <c r="AA26" s="7">
        <v>1669712.44</v>
      </c>
    </row>
    <row r="27" spans="1:27" ht="36" customHeight="1">
      <c r="A27" s="14">
        <v>1</v>
      </c>
      <c r="B27" s="11">
        <v>1</v>
      </c>
      <c r="C27" s="6" t="s">
        <v>37</v>
      </c>
      <c r="D27" s="3">
        <v>1982</v>
      </c>
      <c r="E27" s="8">
        <v>9083.4</v>
      </c>
      <c r="F27" s="8">
        <v>11573399.92</v>
      </c>
      <c r="G27" s="8">
        <v>10090345.460000001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1">
        <v>0</v>
      </c>
      <c r="N27" s="8">
        <v>0</v>
      </c>
      <c r="O27" s="8">
        <v>1433</v>
      </c>
      <c r="P27" s="8">
        <v>6596</v>
      </c>
      <c r="Q27" s="8">
        <v>9452068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11">
        <v>1</v>
      </c>
      <c r="Y27" s="8">
        <v>436003.2</v>
      </c>
      <c r="Z27" s="11">
        <v>1</v>
      </c>
      <c r="AA27" s="8">
        <v>202274.26</v>
      </c>
    </row>
    <row r="28" spans="1:27" ht="36" customHeight="1">
      <c r="A28" s="14">
        <f>A27+1</f>
        <v>2</v>
      </c>
      <c r="B28" s="11">
        <v>2</v>
      </c>
      <c r="C28" s="6" t="s">
        <v>38</v>
      </c>
      <c r="D28" s="3">
        <v>1984</v>
      </c>
      <c r="E28" s="8">
        <v>7642.8</v>
      </c>
      <c r="F28" s="8">
        <v>12804540.470000001</v>
      </c>
      <c r="G28" s="8">
        <v>11557267.859999999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1">
        <v>0</v>
      </c>
      <c r="N28" s="8">
        <v>0</v>
      </c>
      <c r="O28" s="8">
        <v>1661</v>
      </c>
      <c r="P28" s="8">
        <v>6596</v>
      </c>
      <c r="Q28" s="8">
        <v>10955956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11">
        <v>1</v>
      </c>
      <c r="Y28" s="8">
        <v>366854.40000000002</v>
      </c>
      <c r="Z28" s="11">
        <v>1</v>
      </c>
      <c r="AA28" s="8">
        <v>234457.46</v>
      </c>
    </row>
    <row r="29" spans="1:27" ht="36" customHeight="1">
      <c r="A29" s="14">
        <f t="shared" ref="A29:A38" si="0">A28+1</f>
        <v>3</v>
      </c>
      <c r="B29" s="11">
        <v>3</v>
      </c>
      <c r="C29" s="6" t="s">
        <v>39</v>
      </c>
      <c r="D29" s="3">
        <v>1987</v>
      </c>
      <c r="E29" s="8">
        <v>7350.5</v>
      </c>
      <c r="F29" s="8">
        <v>14864741.039999999</v>
      </c>
      <c r="G29" s="8">
        <v>8018883.4800000004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1">
        <v>0</v>
      </c>
      <c r="N29" s="8">
        <v>0</v>
      </c>
      <c r="O29" s="8">
        <v>1556.5</v>
      </c>
      <c r="P29" s="8">
        <v>4822</v>
      </c>
      <c r="Q29" s="8">
        <v>7505443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11">
        <v>1</v>
      </c>
      <c r="Y29" s="8">
        <v>352824</v>
      </c>
      <c r="Z29" s="11">
        <v>1</v>
      </c>
      <c r="AA29" s="8">
        <v>160616.48000000001</v>
      </c>
    </row>
    <row r="30" spans="1:27" ht="36" customHeight="1">
      <c r="A30" s="14">
        <f t="shared" si="0"/>
        <v>4</v>
      </c>
      <c r="B30" s="11">
        <v>4</v>
      </c>
      <c r="C30" s="6" t="s">
        <v>40</v>
      </c>
      <c r="D30" s="3">
        <v>1986</v>
      </c>
      <c r="E30" s="8">
        <v>5787.2</v>
      </c>
      <c r="F30" s="8">
        <v>12603537.359999999</v>
      </c>
      <c r="G30" s="8">
        <v>7747942.4000000004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1">
        <v>0</v>
      </c>
      <c r="N30" s="8">
        <v>0</v>
      </c>
      <c r="O30" s="8">
        <v>1108.8</v>
      </c>
      <c r="P30" s="8">
        <v>6596</v>
      </c>
      <c r="Q30" s="8">
        <v>7313644.7999999998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11">
        <v>1</v>
      </c>
      <c r="Y30" s="8">
        <v>277785.59999999998</v>
      </c>
      <c r="Z30" s="11">
        <v>1</v>
      </c>
      <c r="AA30" s="8">
        <v>156512</v>
      </c>
    </row>
    <row r="31" spans="1:27" ht="36" customHeight="1">
      <c r="A31" s="14">
        <f t="shared" si="0"/>
        <v>5</v>
      </c>
      <c r="B31" s="11">
        <v>5</v>
      </c>
      <c r="C31" s="6" t="s">
        <v>41</v>
      </c>
      <c r="D31" s="3">
        <v>1988</v>
      </c>
      <c r="E31" s="8">
        <v>5413.9</v>
      </c>
      <c r="F31" s="8">
        <v>9059146.5899999999</v>
      </c>
      <c r="G31" s="8">
        <v>4446279.38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1">
        <v>0</v>
      </c>
      <c r="N31" s="8">
        <v>0</v>
      </c>
      <c r="O31" s="8">
        <v>850</v>
      </c>
      <c r="P31" s="8">
        <v>4822</v>
      </c>
      <c r="Q31" s="8">
        <v>4098700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11">
        <v>1</v>
      </c>
      <c r="Y31" s="8">
        <v>259867.2</v>
      </c>
      <c r="Z31" s="11">
        <v>1</v>
      </c>
      <c r="AA31" s="8">
        <v>87712.18</v>
      </c>
    </row>
    <row r="32" spans="1:27" ht="36" customHeight="1">
      <c r="A32" s="14">
        <f t="shared" si="0"/>
        <v>6</v>
      </c>
      <c r="B32" s="11">
        <v>6</v>
      </c>
      <c r="C32" s="6" t="s">
        <v>42</v>
      </c>
      <c r="D32" s="3">
        <v>1983</v>
      </c>
      <c r="E32" s="8">
        <v>7262.1</v>
      </c>
      <c r="F32" s="8">
        <v>12414998.640000001</v>
      </c>
      <c r="G32" s="8">
        <v>10045367.130000001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11">
        <v>0</v>
      </c>
      <c r="N32" s="8">
        <v>0</v>
      </c>
      <c r="O32" s="8">
        <v>1439.3</v>
      </c>
      <c r="P32" s="8">
        <v>6596</v>
      </c>
      <c r="Q32" s="8">
        <v>9493622.8000000007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11">
        <v>1</v>
      </c>
      <c r="Y32" s="8">
        <v>348580.8</v>
      </c>
      <c r="Z32" s="11">
        <v>1</v>
      </c>
      <c r="AA32" s="8">
        <v>203163.53</v>
      </c>
    </row>
    <row r="33" spans="1:27" ht="36" customHeight="1">
      <c r="A33" s="14">
        <f t="shared" si="0"/>
        <v>7</v>
      </c>
      <c r="B33" s="11">
        <v>7</v>
      </c>
      <c r="C33" s="6" t="s">
        <v>43</v>
      </c>
      <c r="D33" s="3">
        <v>1981</v>
      </c>
      <c r="E33" s="8">
        <v>4542.1000000000004</v>
      </c>
      <c r="F33" s="8">
        <v>7771980.6799999997</v>
      </c>
      <c r="G33" s="8">
        <v>3623364.89</v>
      </c>
      <c r="H33" s="8">
        <v>3338443.5</v>
      </c>
      <c r="I33" s="8">
        <v>0</v>
      </c>
      <c r="J33" s="8">
        <v>0</v>
      </c>
      <c r="K33" s="8">
        <v>0</v>
      </c>
      <c r="L33" s="8">
        <v>0</v>
      </c>
      <c r="M33" s="11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11">
        <v>1</v>
      </c>
      <c r="Y33" s="8">
        <v>213478.7</v>
      </c>
      <c r="Z33" s="11">
        <v>1</v>
      </c>
      <c r="AA33" s="8">
        <v>71442.69</v>
      </c>
    </row>
    <row r="34" spans="1:27" ht="36" customHeight="1">
      <c r="A34" s="14">
        <f t="shared" si="0"/>
        <v>8</v>
      </c>
      <c r="B34" s="11">
        <v>8</v>
      </c>
      <c r="C34" s="6" t="s">
        <v>44</v>
      </c>
      <c r="D34" s="3">
        <v>1981</v>
      </c>
      <c r="E34" s="8">
        <v>7365.7</v>
      </c>
      <c r="F34" s="8">
        <v>12665003.73</v>
      </c>
      <c r="G34" s="8">
        <v>5875832.5</v>
      </c>
      <c r="H34" s="8">
        <v>5413789.5</v>
      </c>
      <c r="I34" s="8">
        <v>0</v>
      </c>
      <c r="J34" s="8">
        <v>0</v>
      </c>
      <c r="K34" s="8">
        <v>0</v>
      </c>
      <c r="L34" s="8">
        <v>0</v>
      </c>
      <c r="M34" s="11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11">
        <v>1</v>
      </c>
      <c r="Y34" s="8">
        <v>346187.9</v>
      </c>
      <c r="Z34" s="11">
        <v>1</v>
      </c>
      <c r="AA34" s="8">
        <v>115855.1</v>
      </c>
    </row>
    <row r="35" spans="1:27" ht="36" customHeight="1">
      <c r="A35" s="14">
        <f t="shared" si="0"/>
        <v>9</v>
      </c>
      <c r="B35" s="11">
        <v>9</v>
      </c>
      <c r="C35" s="6" t="s">
        <v>45</v>
      </c>
      <c r="D35" s="3">
        <v>1976</v>
      </c>
      <c r="E35" s="8">
        <v>4566.9799999999996</v>
      </c>
      <c r="F35" s="8">
        <v>11174212.890000001</v>
      </c>
      <c r="G35" s="8">
        <v>1126648.3899999999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11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895128.08</v>
      </c>
      <c r="T35" s="8">
        <v>0</v>
      </c>
      <c r="U35" s="8">
        <v>0</v>
      </c>
      <c r="V35" s="8">
        <v>0</v>
      </c>
      <c r="W35" s="8">
        <v>0</v>
      </c>
      <c r="X35" s="11">
        <v>1</v>
      </c>
      <c r="Y35" s="8">
        <v>212364.57</v>
      </c>
      <c r="Z35" s="11">
        <v>1</v>
      </c>
      <c r="AA35" s="8">
        <v>19155.740000000002</v>
      </c>
    </row>
    <row r="36" spans="1:27" ht="36" customHeight="1">
      <c r="A36" s="14">
        <f t="shared" si="0"/>
        <v>10</v>
      </c>
      <c r="B36" s="11">
        <v>10</v>
      </c>
      <c r="C36" s="6" t="s">
        <v>46</v>
      </c>
      <c r="D36" s="3">
        <v>1982</v>
      </c>
      <c r="E36" s="8">
        <v>8315.7000000000007</v>
      </c>
      <c r="F36" s="8">
        <v>20471765.289999999</v>
      </c>
      <c r="G36" s="8">
        <v>8682930.5099999998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11">
        <v>0</v>
      </c>
      <c r="N36" s="8">
        <v>0</v>
      </c>
      <c r="O36" s="8">
        <v>1681.92</v>
      </c>
      <c r="P36" s="8">
        <v>4822</v>
      </c>
      <c r="Q36" s="8">
        <v>8110218.2400000002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11">
        <v>1</v>
      </c>
      <c r="Y36" s="8">
        <v>399153.6</v>
      </c>
      <c r="Z36" s="11">
        <v>1</v>
      </c>
      <c r="AA36" s="8">
        <v>173558.67</v>
      </c>
    </row>
    <row r="37" spans="1:27" ht="36" customHeight="1">
      <c r="A37" s="14">
        <f t="shared" si="0"/>
        <v>11</v>
      </c>
      <c r="B37" s="11">
        <v>11</v>
      </c>
      <c r="C37" s="6" t="s">
        <v>47</v>
      </c>
      <c r="D37" s="3">
        <v>1986</v>
      </c>
      <c r="E37" s="8">
        <v>6935.5</v>
      </c>
      <c r="F37" s="8">
        <v>11412612.65</v>
      </c>
      <c r="G37" s="8">
        <v>1809327.69</v>
      </c>
      <c r="H37" s="8">
        <v>0</v>
      </c>
      <c r="I37" s="8">
        <v>0</v>
      </c>
      <c r="J37" s="8">
        <v>0</v>
      </c>
      <c r="K37" s="8">
        <v>1581294</v>
      </c>
      <c r="L37" s="8">
        <v>0</v>
      </c>
      <c r="M37" s="11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11">
        <v>1</v>
      </c>
      <c r="Y37" s="8">
        <v>194194</v>
      </c>
      <c r="Z37" s="11">
        <v>1</v>
      </c>
      <c r="AA37" s="8">
        <v>33839.69</v>
      </c>
    </row>
    <row r="38" spans="1:27" ht="36" customHeight="1">
      <c r="A38" s="14">
        <f t="shared" si="0"/>
        <v>12</v>
      </c>
      <c r="B38" s="11">
        <v>12</v>
      </c>
      <c r="C38" s="6" t="s">
        <v>48</v>
      </c>
      <c r="D38" s="3">
        <v>1983</v>
      </c>
      <c r="E38" s="8">
        <v>6833.2</v>
      </c>
      <c r="F38" s="8">
        <v>11559530.09</v>
      </c>
      <c r="G38" s="8">
        <v>10404755.439999999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1">
        <v>0</v>
      </c>
      <c r="N38" s="8">
        <v>0</v>
      </c>
      <c r="O38" s="8">
        <v>1495.7</v>
      </c>
      <c r="P38" s="8">
        <v>6596</v>
      </c>
      <c r="Q38" s="8">
        <v>9865637.1999999993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11">
        <v>1</v>
      </c>
      <c r="Y38" s="8">
        <v>327993.59999999998</v>
      </c>
      <c r="Z38" s="11">
        <v>1</v>
      </c>
      <c r="AA38" s="8">
        <v>211124.64</v>
      </c>
    </row>
    <row r="39" spans="1:27" ht="27.75" customHeight="1">
      <c r="A39" s="17"/>
      <c r="B39" s="48" t="s">
        <v>50</v>
      </c>
      <c r="C39" s="49"/>
      <c r="D39" s="4" t="s">
        <v>30</v>
      </c>
      <c r="E39" s="7">
        <f t="shared" ref="E39:F39" si="1">SUM(E40:E89)</f>
        <v>234481.59999999995</v>
      </c>
      <c r="F39" s="7">
        <f t="shared" si="1"/>
        <v>438757284.25999999</v>
      </c>
      <c r="G39" s="7">
        <f>SUM(G40:G89)</f>
        <v>416790778.45999998</v>
      </c>
      <c r="H39" s="7">
        <f t="shared" ref="H39" si="2">SUM(H40:H89)</f>
        <v>0</v>
      </c>
      <c r="I39" s="7">
        <f t="shared" ref="I39:J39" si="3">SUM(I40:I89)</f>
        <v>63741600</v>
      </c>
      <c r="J39" s="7">
        <f t="shared" si="3"/>
        <v>6237054</v>
      </c>
      <c r="K39" s="7">
        <f t="shared" ref="K39" si="4">SUM(K40:K89)</f>
        <v>0</v>
      </c>
      <c r="L39" s="7">
        <f t="shared" ref="L39:M39" si="5">SUM(L40:L89)</f>
        <v>0</v>
      </c>
      <c r="M39" s="7">
        <f t="shared" si="5"/>
        <v>0</v>
      </c>
      <c r="N39" s="7">
        <f t="shared" ref="N39" si="6">SUM(N40:N89)</f>
        <v>0</v>
      </c>
      <c r="O39" s="7">
        <f t="shared" ref="O39:P39" si="7">SUM(O40:O89)</f>
        <v>36416.92</v>
      </c>
      <c r="P39" s="7">
        <f t="shared" si="7"/>
        <v>217397</v>
      </c>
      <c r="Q39" s="7">
        <f t="shared" ref="Q39" si="8">SUM(Q40:Q89)</f>
        <v>208327058.08000004</v>
      </c>
      <c r="R39" s="7">
        <f t="shared" ref="R39:S39" si="9">SUM(R40:R89)</f>
        <v>0</v>
      </c>
      <c r="S39" s="7">
        <f t="shared" si="9"/>
        <v>0</v>
      </c>
      <c r="T39" s="7">
        <f t="shared" ref="T39" si="10">SUM(T40:T89)</f>
        <v>0</v>
      </c>
      <c r="U39" s="7">
        <f t="shared" ref="U39:V39" si="11">SUM(U40:U89)</f>
        <v>119008721.70000002</v>
      </c>
      <c r="V39" s="7">
        <f t="shared" si="11"/>
        <v>0</v>
      </c>
      <c r="W39" s="7">
        <f t="shared" ref="W39" si="12">SUM(W40:W89)</f>
        <v>0</v>
      </c>
      <c r="X39" s="10">
        <f t="shared" ref="X39:Y39" si="13">SUM(X40:X89)</f>
        <v>50</v>
      </c>
      <c r="Y39" s="7">
        <f t="shared" si="13"/>
        <v>10973815.799999997</v>
      </c>
      <c r="Z39" s="10">
        <f t="shared" ref="Z39" si="14">SUM(Z40:Z89)</f>
        <v>50</v>
      </c>
      <c r="AA39" s="7">
        <f t="shared" ref="AA39" si="15">SUM(AA40:AA89)</f>
        <v>8502528.8799999971</v>
      </c>
    </row>
    <row r="40" spans="1:27" ht="36" customHeight="1">
      <c r="A40" s="16">
        <f>A38+1</f>
        <v>13</v>
      </c>
      <c r="B40" s="11">
        <v>1</v>
      </c>
      <c r="C40" s="6" t="s">
        <v>52</v>
      </c>
      <c r="D40" s="3">
        <v>1981</v>
      </c>
      <c r="E40" s="8">
        <v>8344.2999999999993</v>
      </c>
      <c r="F40" s="8">
        <v>17864497.030000001</v>
      </c>
      <c r="G40" s="8">
        <v>13255017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11">
        <v>0</v>
      </c>
      <c r="N40" s="8">
        <v>0</v>
      </c>
      <c r="O40" s="8">
        <v>1908</v>
      </c>
      <c r="P40" s="8">
        <v>6596</v>
      </c>
      <c r="Q40" s="8">
        <v>12585168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11">
        <v>1</v>
      </c>
      <c r="Y40" s="8">
        <v>400526.4</v>
      </c>
      <c r="Z40" s="11">
        <v>1</v>
      </c>
      <c r="AA40" s="8">
        <v>269322.59999999998</v>
      </c>
    </row>
    <row r="41" spans="1:27" ht="36" customHeight="1">
      <c r="A41" s="16">
        <f t="shared" ref="A41:A89" si="16">A40+1</f>
        <v>14</v>
      </c>
      <c r="B41" s="11">
        <f t="shared" ref="B41:B89" si="17">B40+1</f>
        <v>2</v>
      </c>
      <c r="C41" s="6" t="s">
        <v>53</v>
      </c>
      <c r="D41" s="3">
        <v>1991</v>
      </c>
      <c r="E41" s="8">
        <v>1975</v>
      </c>
      <c r="F41" s="8">
        <v>3749689.87</v>
      </c>
      <c r="G41" s="8">
        <v>4441612.0199999996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11">
        <v>0</v>
      </c>
      <c r="N41" s="8">
        <v>0</v>
      </c>
      <c r="O41" s="8">
        <v>645.20000000000005</v>
      </c>
      <c r="P41" s="8">
        <v>6596</v>
      </c>
      <c r="Q41" s="8">
        <v>4255739.2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11">
        <v>1</v>
      </c>
      <c r="Y41" s="8">
        <v>94800</v>
      </c>
      <c r="Z41" s="11">
        <v>1</v>
      </c>
      <c r="AA41" s="8">
        <v>91072.82</v>
      </c>
    </row>
    <row r="42" spans="1:27" ht="36" customHeight="1">
      <c r="A42" s="16">
        <f t="shared" si="16"/>
        <v>15</v>
      </c>
      <c r="B42" s="11">
        <f t="shared" si="17"/>
        <v>3</v>
      </c>
      <c r="C42" s="6" t="s">
        <v>54</v>
      </c>
      <c r="D42" s="3">
        <v>1982</v>
      </c>
      <c r="E42" s="8">
        <v>1898</v>
      </c>
      <c r="F42" s="8">
        <v>6080862.2599999998</v>
      </c>
      <c r="G42" s="8">
        <v>6073697.1100000003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11">
        <v>0</v>
      </c>
      <c r="N42" s="8">
        <v>0</v>
      </c>
      <c r="O42" s="8">
        <v>888</v>
      </c>
      <c r="P42" s="8">
        <v>6596</v>
      </c>
      <c r="Q42" s="8">
        <v>5857248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11">
        <v>1</v>
      </c>
      <c r="Y42" s="8">
        <v>91104</v>
      </c>
      <c r="Z42" s="11">
        <v>1</v>
      </c>
      <c r="AA42" s="8">
        <v>125345.11</v>
      </c>
    </row>
    <row r="43" spans="1:27" ht="36" customHeight="1">
      <c r="A43" s="16">
        <f t="shared" si="16"/>
        <v>16</v>
      </c>
      <c r="B43" s="11">
        <f t="shared" si="17"/>
        <v>4</v>
      </c>
      <c r="C43" s="6" t="s">
        <v>55</v>
      </c>
      <c r="D43" s="3">
        <v>1989</v>
      </c>
      <c r="E43" s="8">
        <v>3324</v>
      </c>
      <c r="F43" s="8">
        <v>9470730.8800000008</v>
      </c>
      <c r="G43" s="8">
        <v>4690727.54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11">
        <v>0</v>
      </c>
      <c r="N43" s="8">
        <v>0</v>
      </c>
      <c r="O43" s="8">
        <v>920</v>
      </c>
      <c r="P43" s="8">
        <v>4822</v>
      </c>
      <c r="Q43" s="8">
        <v>4436240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11">
        <v>1</v>
      </c>
      <c r="Y43" s="8">
        <v>159552</v>
      </c>
      <c r="Z43" s="11">
        <v>1</v>
      </c>
      <c r="AA43" s="8">
        <v>94935.54</v>
      </c>
    </row>
    <row r="44" spans="1:27" ht="36" customHeight="1">
      <c r="A44" s="16">
        <f t="shared" si="16"/>
        <v>17</v>
      </c>
      <c r="B44" s="11">
        <f t="shared" si="17"/>
        <v>5</v>
      </c>
      <c r="C44" s="6" t="s">
        <v>56</v>
      </c>
      <c r="D44" s="3">
        <v>1990</v>
      </c>
      <c r="E44" s="8">
        <v>5571.7</v>
      </c>
      <c r="F44" s="8">
        <v>9652551.1500000004</v>
      </c>
      <c r="G44" s="8">
        <v>4660711.79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11">
        <v>0</v>
      </c>
      <c r="N44" s="8">
        <v>0</v>
      </c>
      <c r="O44" s="8">
        <v>892</v>
      </c>
      <c r="P44" s="8">
        <v>4822</v>
      </c>
      <c r="Q44" s="8">
        <v>4301224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11">
        <v>1</v>
      </c>
      <c r="Y44" s="8">
        <v>267441.59999999998</v>
      </c>
      <c r="Z44" s="11">
        <v>1</v>
      </c>
      <c r="AA44" s="8">
        <v>92046.19</v>
      </c>
    </row>
    <row r="45" spans="1:27" ht="36" customHeight="1">
      <c r="A45" s="16">
        <f t="shared" si="16"/>
        <v>18</v>
      </c>
      <c r="B45" s="11">
        <f t="shared" si="17"/>
        <v>6</v>
      </c>
      <c r="C45" s="6" t="s">
        <v>57</v>
      </c>
      <c r="D45" s="3">
        <v>1990</v>
      </c>
      <c r="E45" s="8">
        <v>4441.2</v>
      </c>
      <c r="F45" s="8">
        <v>9330178.1799999997</v>
      </c>
      <c r="G45" s="8">
        <v>4412887.8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11">
        <v>0</v>
      </c>
      <c r="N45" s="8">
        <v>0</v>
      </c>
      <c r="O45" s="8">
        <v>852.7</v>
      </c>
      <c r="P45" s="8">
        <v>4822</v>
      </c>
      <c r="Q45" s="8">
        <v>4111719.4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11">
        <v>1</v>
      </c>
      <c r="Y45" s="8">
        <v>213177.60000000001</v>
      </c>
      <c r="Z45" s="11">
        <v>1</v>
      </c>
      <c r="AA45" s="8">
        <v>87990.8</v>
      </c>
    </row>
    <row r="46" spans="1:27" ht="36" customHeight="1">
      <c r="A46" s="16">
        <f t="shared" si="16"/>
        <v>19</v>
      </c>
      <c r="B46" s="11">
        <f t="shared" si="17"/>
        <v>7</v>
      </c>
      <c r="C46" s="6" t="s">
        <v>58</v>
      </c>
      <c r="D46" s="3">
        <v>1989</v>
      </c>
      <c r="E46" s="8">
        <v>4482.3</v>
      </c>
      <c r="F46" s="8">
        <v>9431708.7100000009</v>
      </c>
      <c r="G46" s="8">
        <v>4170078.61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11">
        <v>0</v>
      </c>
      <c r="N46" s="8">
        <v>0</v>
      </c>
      <c r="O46" s="8">
        <v>803</v>
      </c>
      <c r="P46" s="8">
        <v>4822</v>
      </c>
      <c r="Q46" s="8">
        <v>3872066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11">
        <v>1</v>
      </c>
      <c r="Y46" s="8">
        <v>215150.4</v>
      </c>
      <c r="Z46" s="11">
        <v>1</v>
      </c>
      <c r="AA46" s="8">
        <v>82862.210000000006</v>
      </c>
    </row>
    <row r="47" spans="1:27" ht="36" customHeight="1">
      <c r="A47" s="16">
        <f t="shared" si="16"/>
        <v>20</v>
      </c>
      <c r="B47" s="11">
        <f t="shared" si="17"/>
        <v>8</v>
      </c>
      <c r="C47" s="6" t="s">
        <v>59</v>
      </c>
      <c r="D47" s="3">
        <v>1989</v>
      </c>
      <c r="E47" s="8">
        <v>3074.6</v>
      </c>
      <c r="F47" s="8">
        <v>6366958.7300000004</v>
      </c>
      <c r="G47" s="8">
        <v>3223854.97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11">
        <v>0</v>
      </c>
      <c r="N47" s="8">
        <v>0</v>
      </c>
      <c r="O47" s="8">
        <v>624.6</v>
      </c>
      <c r="P47" s="8">
        <v>4822</v>
      </c>
      <c r="Q47" s="8">
        <v>3011821.2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11">
        <v>1</v>
      </c>
      <c r="Y47" s="8">
        <v>147580.79999999999</v>
      </c>
      <c r="Z47" s="11">
        <v>1</v>
      </c>
      <c r="AA47" s="8">
        <v>64452.97</v>
      </c>
    </row>
    <row r="48" spans="1:27" ht="36" customHeight="1">
      <c r="A48" s="16">
        <f t="shared" si="16"/>
        <v>21</v>
      </c>
      <c r="B48" s="11">
        <f t="shared" si="17"/>
        <v>9</v>
      </c>
      <c r="C48" s="6" t="s">
        <v>60</v>
      </c>
      <c r="D48" s="3">
        <v>1987</v>
      </c>
      <c r="E48" s="8">
        <v>7280.9</v>
      </c>
      <c r="F48" s="8">
        <v>12682455.23</v>
      </c>
      <c r="G48" s="8">
        <v>10060687.039999999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11">
        <v>0</v>
      </c>
      <c r="N48" s="8">
        <v>0</v>
      </c>
      <c r="O48" s="8">
        <v>1441.44</v>
      </c>
      <c r="P48" s="8">
        <v>6596</v>
      </c>
      <c r="Q48" s="8">
        <v>9507738.2400000002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11">
        <v>1</v>
      </c>
      <c r="Y48" s="8">
        <v>349483.2</v>
      </c>
      <c r="Z48" s="11">
        <v>1</v>
      </c>
      <c r="AA48" s="8">
        <v>203465.60000000001</v>
      </c>
    </row>
    <row r="49" spans="1:27" ht="36" customHeight="1">
      <c r="A49" s="16">
        <f t="shared" si="16"/>
        <v>22</v>
      </c>
      <c r="B49" s="11">
        <f t="shared" si="17"/>
        <v>10</v>
      </c>
      <c r="C49" s="6" t="s">
        <v>61</v>
      </c>
      <c r="D49" s="3">
        <v>1991</v>
      </c>
      <c r="E49" s="8">
        <v>4083.2</v>
      </c>
      <c r="F49" s="8">
        <v>6832513.8099999996</v>
      </c>
      <c r="G49" s="8">
        <v>11493309.699999999</v>
      </c>
      <c r="H49" s="8">
        <v>0</v>
      </c>
      <c r="I49" s="8">
        <v>11024640</v>
      </c>
      <c r="J49" s="8">
        <v>0</v>
      </c>
      <c r="K49" s="8">
        <v>0</v>
      </c>
      <c r="L49" s="8">
        <v>0</v>
      </c>
      <c r="M49" s="11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11">
        <v>1</v>
      </c>
      <c r="Y49" s="8">
        <v>232742.39999999999</v>
      </c>
      <c r="Z49" s="11">
        <v>1</v>
      </c>
      <c r="AA49" s="8">
        <v>235927.3</v>
      </c>
    </row>
    <row r="50" spans="1:27" ht="36" customHeight="1">
      <c r="A50" s="16">
        <f t="shared" si="16"/>
        <v>23</v>
      </c>
      <c r="B50" s="11">
        <f t="shared" si="17"/>
        <v>11</v>
      </c>
      <c r="C50" s="6" t="s">
        <v>62</v>
      </c>
      <c r="D50" s="3">
        <v>1987</v>
      </c>
      <c r="E50" s="8">
        <v>6656.8</v>
      </c>
      <c r="F50" s="8">
        <v>13906715.41</v>
      </c>
      <c r="G50" s="8">
        <v>6663172.1500000004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11">
        <v>0</v>
      </c>
      <c r="N50" s="8">
        <v>0</v>
      </c>
      <c r="O50" s="8">
        <v>1288</v>
      </c>
      <c r="P50" s="8">
        <v>4822</v>
      </c>
      <c r="Q50" s="8">
        <v>6210736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11">
        <v>1</v>
      </c>
      <c r="Y50" s="8">
        <v>319526.40000000002</v>
      </c>
      <c r="Z50" s="11">
        <v>1</v>
      </c>
      <c r="AA50" s="8">
        <v>132909.75</v>
      </c>
    </row>
    <row r="51" spans="1:27" ht="36" customHeight="1">
      <c r="A51" s="16">
        <f t="shared" si="16"/>
        <v>24</v>
      </c>
      <c r="B51" s="11">
        <f t="shared" si="17"/>
        <v>12</v>
      </c>
      <c r="C51" s="6" t="s">
        <v>63</v>
      </c>
      <c r="D51" s="3">
        <v>1989</v>
      </c>
      <c r="E51" s="8">
        <v>3906.8</v>
      </c>
      <c r="F51" s="8">
        <v>9261008.3800000008</v>
      </c>
      <c r="G51" s="8">
        <v>4433040.87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11">
        <v>0</v>
      </c>
      <c r="N51" s="8">
        <v>0</v>
      </c>
      <c r="O51" s="8">
        <v>862</v>
      </c>
      <c r="P51" s="8">
        <v>4822</v>
      </c>
      <c r="Q51" s="8">
        <v>4156564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11">
        <v>1</v>
      </c>
      <c r="Y51" s="8">
        <v>187526.39999999999</v>
      </c>
      <c r="Z51" s="11">
        <v>1</v>
      </c>
      <c r="AA51" s="8">
        <v>88950.47</v>
      </c>
    </row>
    <row r="52" spans="1:27" ht="36" customHeight="1">
      <c r="A52" s="16">
        <f t="shared" si="16"/>
        <v>25</v>
      </c>
      <c r="B52" s="11">
        <f t="shared" si="17"/>
        <v>13</v>
      </c>
      <c r="C52" s="6" t="s">
        <v>64</v>
      </c>
      <c r="D52" s="3">
        <v>1990</v>
      </c>
      <c r="E52" s="8">
        <v>6983.5</v>
      </c>
      <c r="F52" s="8">
        <v>9283272.9600000009</v>
      </c>
      <c r="G52" s="8">
        <v>4580722.47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11">
        <v>0</v>
      </c>
      <c r="N52" s="8">
        <v>0</v>
      </c>
      <c r="O52" s="8">
        <v>862</v>
      </c>
      <c r="P52" s="8">
        <v>4822</v>
      </c>
      <c r="Q52" s="8">
        <v>4156564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11">
        <v>1</v>
      </c>
      <c r="Y52" s="8">
        <v>335208</v>
      </c>
      <c r="Z52" s="11">
        <v>1</v>
      </c>
      <c r="AA52" s="8">
        <v>88950.47</v>
      </c>
    </row>
    <row r="53" spans="1:27" ht="36" customHeight="1">
      <c r="A53" s="16">
        <f t="shared" si="16"/>
        <v>26</v>
      </c>
      <c r="B53" s="11">
        <f t="shared" si="17"/>
        <v>14</v>
      </c>
      <c r="C53" s="6" t="s">
        <v>65</v>
      </c>
      <c r="D53" s="3">
        <v>1993</v>
      </c>
      <c r="E53" s="8">
        <v>7577.6</v>
      </c>
      <c r="F53" s="8">
        <v>13159832.15</v>
      </c>
      <c r="G53" s="8">
        <v>6106497.2699999996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11">
        <v>0</v>
      </c>
      <c r="N53" s="8">
        <v>0</v>
      </c>
      <c r="O53" s="8">
        <v>1166</v>
      </c>
      <c r="P53" s="8">
        <v>4822</v>
      </c>
      <c r="Q53" s="8">
        <v>5622452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11">
        <v>1</v>
      </c>
      <c r="Y53" s="8">
        <v>363724.79999999999</v>
      </c>
      <c r="Z53" s="11">
        <v>1</v>
      </c>
      <c r="AA53" s="8">
        <v>120320.47</v>
      </c>
    </row>
    <row r="54" spans="1:27" ht="36" customHeight="1">
      <c r="A54" s="16">
        <f t="shared" si="16"/>
        <v>27</v>
      </c>
      <c r="B54" s="11">
        <f t="shared" si="17"/>
        <v>15</v>
      </c>
      <c r="C54" s="6" t="s">
        <v>66</v>
      </c>
      <c r="D54" s="3">
        <v>1991</v>
      </c>
      <c r="E54" s="8">
        <v>813</v>
      </c>
      <c r="F54" s="8">
        <v>1962476.25</v>
      </c>
      <c r="G54" s="8">
        <v>3157914.86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11">
        <v>0</v>
      </c>
      <c r="N54" s="8">
        <v>0</v>
      </c>
      <c r="O54" s="8">
        <v>649</v>
      </c>
      <c r="P54" s="8">
        <v>4705</v>
      </c>
      <c r="Q54" s="8">
        <v>3053545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11">
        <v>1</v>
      </c>
      <c r="Y54" s="8">
        <v>39024</v>
      </c>
      <c r="Z54" s="11">
        <v>1</v>
      </c>
      <c r="AA54" s="8">
        <v>65345.86</v>
      </c>
    </row>
    <row r="55" spans="1:27" ht="36" customHeight="1">
      <c r="A55" s="16">
        <f t="shared" si="16"/>
        <v>28</v>
      </c>
      <c r="B55" s="11">
        <f t="shared" si="17"/>
        <v>16</v>
      </c>
      <c r="C55" s="6" t="s">
        <v>67</v>
      </c>
      <c r="D55" s="3">
        <v>1981</v>
      </c>
      <c r="E55" s="8">
        <v>5940.1</v>
      </c>
      <c r="F55" s="8">
        <v>9808672.8499999996</v>
      </c>
      <c r="G55" s="8">
        <v>8645933.4100000001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11">
        <v>0</v>
      </c>
      <c r="N55" s="8">
        <v>0</v>
      </c>
      <c r="O55" s="8">
        <v>1241</v>
      </c>
      <c r="P55" s="8">
        <v>6596</v>
      </c>
      <c r="Q55" s="8">
        <v>8185636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11">
        <v>1</v>
      </c>
      <c r="Y55" s="8">
        <v>285124.8</v>
      </c>
      <c r="Z55" s="11">
        <v>1</v>
      </c>
      <c r="AA55" s="8">
        <v>175172.61</v>
      </c>
    </row>
    <row r="56" spans="1:27" ht="36" customHeight="1">
      <c r="A56" s="16">
        <f t="shared" si="16"/>
        <v>29</v>
      </c>
      <c r="B56" s="11">
        <f t="shared" si="17"/>
        <v>17</v>
      </c>
      <c r="C56" s="6" t="s">
        <v>68</v>
      </c>
      <c r="D56" s="3">
        <v>1982</v>
      </c>
      <c r="E56" s="8">
        <v>5738.5</v>
      </c>
      <c r="F56" s="8">
        <v>9820871.7300000004</v>
      </c>
      <c r="G56" s="8">
        <v>8031933.8600000003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11">
        <v>0</v>
      </c>
      <c r="N56" s="8">
        <v>0</v>
      </c>
      <c r="O56" s="8">
        <v>1151.3</v>
      </c>
      <c r="P56" s="8">
        <v>6596</v>
      </c>
      <c r="Q56" s="8">
        <v>7593974.7999999998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11">
        <v>1</v>
      </c>
      <c r="Y56" s="8">
        <v>275448</v>
      </c>
      <c r="Z56" s="11">
        <v>1</v>
      </c>
      <c r="AA56" s="8">
        <v>162511.06</v>
      </c>
    </row>
    <row r="57" spans="1:27" ht="36" customHeight="1">
      <c r="A57" s="16">
        <f t="shared" si="16"/>
        <v>30</v>
      </c>
      <c r="B57" s="11">
        <f t="shared" si="17"/>
        <v>18</v>
      </c>
      <c r="C57" s="6" t="s">
        <v>69</v>
      </c>
      <c r="D57" s="3">
        <v>1984</v>
      </c>
      <c r="E57" s="8">
        <v>1902.2</v>
      </c>
      <c r="F57" s="8">
        <v>2283904.7000000002</v>
      </c>
      <c r="G57" s="8">
        <v>3247662.44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11">
        <v>0</v>
      </c>
      <c r="N57" s="8">
        <v>0</v>
      </c>
      <c r="O57" s="8">
        <v>468.5</v>
      </c>
      <c r="P57" s="8">
        <v>6596</v>
      </c>
      <c r="Q57" s="8">
        <v>3090226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11">
        <v>1</v>
      </c>
      <c r="Y57" s="8">
        <v>91305.600000000006</v>
      </c>
      <c r="Z57" s="11">
        <v>1</v>
      </c>
      <c r="AA57" s="8">
        <v>66130.84</v>
      </c>
    </row>
    <row r="58" spans="1:27" ht="36" customHeight="1">
      <c r="A58" s="16">
        <f t="shared" si="16"/>
        <v>31</v>
      </c>
      <c r="B58" s="11">
        <f t="shared" si="17"/>
        <v>19</v>
      </c>
      <c r="C58" s="6" t="s">
        <v>70</v>
      </c>
      <c r="D58" s="3">
        <v>1992</v>
      </c>
      <c r="E58" s="8">
        <v>963.7</v>
      </c>
      <c r="F58" s="8">
        <v>2472156.38</v>
      </c>
      <c r="G58" s="8">
        <v>3904263.12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11">
        <v>0</v>
      </c>
      <c r="N58" s="8">
        <v>0</v>
      </c>
      <c r="O58" s="8">
        <v>802.8</v>
      </c>
      <c r="P58" s="8">
        <v>4705</v>
      </c>
      <c r="Q58" s="8">
        <v>3777174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11">
        <v>1</v>
      </c>
      <c r="Y58" s="8">
        <v>46257.599999999999</v>
      </c>
      <c r="Z58" s="11">
        <v>1</v>
      </c>
      <c r="AA58" s="8">
        <v>80831.520000000004</v>
      </c>
    </row>
    <row r="59" spans="1:27" ht="36" customHeight="1">
      <c r="A59" s="16">
        <f t="shared" si="16"/>
        <v>32</v>
      </c>
      <c r="B59" s="11">
        <f t="shared" si="17"/>
        <v>20</v>
      </c>
      <c r="C59" s="6" t="s">
        <v>71</v>
      </c>
      <c r="D59" s="3">
        <v>1987</v>
      </c>
      <c r="E59" s="8">
        <v>6923.8</v>
      </c>
      <c r="F59" s="8">
        <v>14621370.16</v>
      </c>
      <c r="G59" s="8">
        <v>6872995.7800000003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11">
        <v>0</v>
      </c>
      <c r="N59" s="8">
        <v>0</v>
      </c>
      <c r="O59" s="8">
        <v>1328</v>
      </c>
      <c r="P59" s="8">
        <v>4822</v>
      </c>
      <c r="Q59" s="8">
        <v>6403616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11">
        <v>1</v>
      </c>
      <c r="Y59" s="8">
        <v>332342.40000000002</v>
      </c>
      <c r="Z59" s="11">
        <v>1</v>
      </c>
      <c r="AA59" s="8">
        <v>137037.38</v>
      </c>
    </row>
    <row r="60" spans="1:27" ht="36" customHeight="1">
      <c r="A60" s="16">
        <f t="shared" si="16"/>
        <v>33</v>
      </c>
      <c r="B60" s="11">
        <f t="shared" si="17"/>
        <v>21</v>
      </c>
      <c r="C60" s="6" t="s">
        <v>72</v>
      </c>
      <c r="D60" s="3">
        <v>1991</v>
      </c>
      <c r="E60" s="8">
        <v>1031.5999999999999</v>
      </c>
      <c r="F60" s="8">
        <v>1911343.2</v>
      </c>
      <c r="G60" s="8">
        <v>1551699.99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11">
        <v>0</v>
      </c>
      <c r="N60" s="8">
        <v>0</v>
      </c>
      <c r="O60" s="8">
        <v>305</v>
      </c>
      <c r="P60" s="8">
        <v>4822</v>
      </c>
      <c r="Q60" s="8">
        <v>1470710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11">
        <v>1</v>
      </c>
      <c r="Y60" s="8">
        <v>49516.800000000003</v>
      </c>
      <c r="Z60" s="11">
        <v>1</v>
      </c>
      <c r="AA60" s="8">
        <v>31473.19</v>
      </c>
    </row>
    <row r="61" spans="1:27" ht="36" customHeight="1">
      <c r="A61" s="16">
        <f t="shared" si="16"/>
        <v>34</v>
      </c>
      <c r="B61" s="11">
        <f t="shared" si="17"/>
        <v>22</v>
      </c>
      <c r="C61" s="6" t="s">
        <v>73</v>
      </c>
      <c r="D61" s="3">
        <v>1993</v>
      </c>
      <c r="E61" s="8">
        <v>1389.8</v>
      </c>
      <c r="F61" s="8">
        <v>3375017.04</v>
      </c>
      <c r="G61" s="8">
        <v>1642771.46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11">
        <v>0</v>
      </c>
      <c r="N61" s="8">
        <v>0</v>
      </c>
      <c r="O61" s="8">
        <v>320</v>
      </c>
      <c r="P61" s="8">
        <v>4822</v>
      </c>
      <c r="Q61" s="8">
        <v>1543040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11">
        <v>1</v>
      </c>
      <c r="Y61" s="8">
        <v>66710.399999999994</v>
      </c>
      <c r="Z61" s="11">
        <v>1</v>
      </c>
      <c r="AA61" s="8">
        <v>33021.06</v>
      </c>
    </row>
    <row r="62" spans="1:27" ht="36" customHeight="1">
      <c r="A62" s="16">
        <f t="shared" si="16"/>
        <v>35</v>
      </c>
      <c r="B62" s="11">
        <f t="shared" si="17"/>
        <v>23</v>
      </c>
      <c r="C62" s="6" t="s">
        <v>74</v>
      </c>
      <c r="D62" s="3">
        <v>1988</v>
      </c>
      <c r="E62" s="8">
        <v>1660.2</v>
      </c>
      <c r="F62" s="8">
        <v>2841784.6</v>
      </c>
      <c r="G62" s="8">
        <v>3909822.14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11">
        <v>0</v>
      </c>
      <c r="N62" s="8">
        <v>0</v>
      </c>
      <c r="O62" s="8">
        <v>797</v>
      </c>
      <c r="P62" s="8">
        <v>4705</v>
      </c>
      <c r="Q62" s="8">
        <v>3749885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11">
        <v>1</v>
      </c>
      <c r="Y62" s="8">
        <v>79689.600000000006</v>
      </c>
      <c r="Z62" s="11">
        <v>1</v>
      </c>
      <c r="AA62" s="8">
        <v>80247.539999999994</v>
      </c>
    </row>
    <row r="63" spans="1:27" ht="36" customHeight="1">
      <c r="A63" s="16">
        <f t="shared" si="16"/>
        <v>36</v>
      </c>
      <c r="B63" s="11">
        <f t="shared" si="17"/>
        <v>24</v>
      </c>
      <c r="C63" s="6" t="s">
        <v>75</v>
      </c>
      <c r="D63" s="3">
        <v>1990</v>
      </c>
      <c r="E63" s="8">
        <v>417</v>
      </c>
      <c r="F63" s="8">
        <v>890121.26</v>
      </c>
      <c r="G63" s="8">
        <v>1452110.73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11">
        <v>0</v>
      </c>
      <c r="N63" s="8">
        <v>0</v>
      </c>
      <c r="O63" s="8">
        <v>298</v>
      </c>
      <c r="P63" s="8">
        <v>4705</v>
      </c>
      <c r="Q63" s="8">
        <v>1402090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11">
        <v>1</v>
      </c>
      <c r="Y63" s="8">
        <v>20016</v>
      </c>
      <c r="Z63" s="11">
        <v>1</v>
      </c>
      <c r="AA63" s="8">
        <v>30004.73</v>
      </c>
    </row>
    <row r="64" spans="1:27" ht="36" customHeight="1">
      <c r="A64" s="16">
        <f t="shared" si="16"/>
        <v>37</v>
      </c>
      <c r="B64" s="11">
        <f t="shared" si="17"/>
        <v>25</v>
      </c>
      <c r="C64" s="6" t="s">
        <v>76</v>
      </c>
      <c r="D64" s="3">
        <v>1990</v>
      </c>
      <c r="E64" s="8">
        <v>586.9</v>
      </c>
      <c r="F64" s="8">
        <v>883796.05</v>
      </c>
      <c r="G64" s="8">
        <v>1455460.24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11">
        <v>0</v>
      </c>
      <c r="N64" s="8">
        <v>0</v>
      </c>
      <c r="O64" s="8">
        <v>297</v>
      </c>
      <c r="P64" s="8">
        <v>4705</v>
      </c>
      <c r="Q64" s="8">
        <v>1397385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11">
        <v>1</v>
      </c>
      <c r="Y64" s="8">
        <v>28171.200000000001</v>
      </c>
      <c r="Z64" s="11">
        <v>1</v>
      </c>
      <c r="AA64" s="8">
        <v>29904.04</v>
      </c>
    </row>
    <row r="65" spans="1:27" ht="36" customHeight="1">
      <c r="A65" s="16">
        <f t="shared" si="16"/>
        <v>38</v>
      </c>
      <c r="B65" s="11">
        <f t="shared" si="17"/>
        <v>26</v>
      </c>
      <c r="C65" s="6" t="s">
        <v>77</v>
      </c>
      <c r="D65" s="3">
        <v>1987</v>
      </c>
      <c r="E65" s="8">
        <v>4500.7</v>
      </c>
      <c r="F65" s="8">
        <v>7762929.9900000002</v>
      </c>
      <c r="G65" s="8">
        <v>12668480.35</v>
      </c>
      <c r="H65" s="8">
        <v>0</v>
      </c>
      <c r="I65" s="8">
        <v>12151890</v>
      </c>
      <c r="J65" s="8">
        <v>0</v>
      </c>
      <c r="K65" s="8">
        <v>0</v>
      </c>
      <c r="L65" s="8">
        <v>0</v>
      </c>
      <c r="M65" s="11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11">
        <v>1</v>
      </c>
      <c r="Y65" s="8">
        <v>256539.9</v>
      </c>
      <c r="Z65" s="11">
        <v>1</v>
      </c>
      <c r="AA65" s="8">
        <v>260050.45</v>
      </c>
    </row>
    <row r="66" spans="1:27" ht="36" customHeight="1">
      <c r="A66" s="16">
        <f t="shared" si="16"/>
        <v>39</v>
      </c>
      <c r="B66" s="11">
        <f t="shared" si="17"/>
        <v>27</v>
      </c>
      <c r="C66" s="6" t="s">
        <v>78</v>
      </c>
      <c r="D66" s="3">
        <v>1984</v>
      </c>
      <c r="E66" s="8">
        <v>7298.4</v>
      </c>
      <c r="F66" s="8">
        <v>12642567.220000001</v>
      </c>
      <c r="G66" s="8">
        <v>20543390.350000001</v>
      </c>
      <c r="H66" s="8">
        <v>0</v>
      </c>
      <c r="I66" s="8">
        <v>19705680</v>
      </c>
      <c r="J66" s="8">
        <v>0</v>
      </c>
      <c r="K66" s="8">
        <v>0</v>
      </c>
      <c r="L66" s="8">
        <v>0</v>
      </c>
      <c r="M66" s="11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11">
        <v>1</v>
      </c>
      <c r="Y66" s="8">
        <v>416008.8</v>
      </c>
      <c r="Z66" s="11">
        <v>1</v>
      </c>
      <c r="AA66" s="8">
        <v>421701.55</v>
      </c>
    </row>
    <row r="67" spans="1:27" ht="36" customHeight="1">
      <c r="A67" s="16">
        <f t="shared" si="16"/>
        <v>40</v>
      </c>
      <c r="B67" s="11">
        <f t="shared" si="17"/>
        <v>28</v>
      </c>
      <c r="C67" s="6" t="s">
        <v>79</v>
      </c>
      <c r="D67" s="3">
        <v>1985</v>
      </c>
      <c r="E67" s="8">
        <v>4460</v>
      </c>
      <c r="F67" s="8">
        <v>12698806.58</v>
      </c>
      <c r="G67" s="8">
        <v>15753653.92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11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15257660</v>
      </c>
      <c r="V67" s="8">
        <v>0</v>
      </c>
      <c r="W67" s="8">
        <v>0</v>
      </c>
      <c r="X67" s="11">
        <v>1</v>
      </c>
      <c r="Y67" s="8">
        <v>169480</v>
      </c>
      <c r="Z67" s="11">
        <v>1</v>
      </c>
      <c r="AA67" s="8">
        <v>326513.91999999998</v>
      </c>
    </row>
    <row r="68" spans="1:27" ht="36" customHeight="1">
      <c r="A68" s="16">
        <f t="shared" si="16"/>
        <v>41</v>
      </c>
      <c r="B68" s="11">
        <f t="shared" si="17"/>
        <v>29</v>
      </c>
      <c r="C68" s="6" t="s">
        <v>51</v>
      </c>
      <c r="D68" s="3">
        <v>1985</v>
      </c>
      <c r="E68" s="8">
        <v>9534</v>
      </c>
      <c r="F68" s="8">
        <v>16491021.16</v>
      </c>
      <c r="G68" s="8">
        <v>33676084.420000002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11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32615814</v>
      </c>
      <c r="V68" s="8">
        <v>0</v>
      </c>
      <c r="W68" s="8">
        <v>0</v>
      </c>
      <c r="X68" s="11">
        <v>1</v>
      </c>
      <c r="Y68" s="8">
        <v>362292</v>
      </c>
      <c r="Z68" s="11">
        <v>1</v>
      </c>
      <c r="AA68" s="8">
        <v>697978.42</v>
      </c>
    </row>
    <row r="69" spans="1:27" ht="36" customHeight="1">
      <c r="A69" s="16">
        <f t="shared" si="16"/>
        <v>42</v>
      </c>
      <c r="B69" s="11">
        <f t="shared" si="17"/>
        <v>30</v>
      </c>
      <c r="C69" s="6" t="s">
        <v>80</v>
      </c>
      <c r="D69" s="3">
        <v>1995</v>
      </c>
      <c r="E69" s="8">
        <v>9662.5</v>
      </c>
      <c r="F69" s="8">
        <v>16848603.879999999</v>
      </c>
      <c r="G69" s="8">
        <v>6838129.6900000004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11">
        <v>0</v>
      </c>
      <c r="N69" s="8">
        <v>0</v>
      </c>
      <c r="O69" s="8">
        <v>1294.23</v>
      </c>
      <c r="P69" s="8">
        <v>4822</v>
      </c>
      <c r="Q69" s="8">
        <v>6240777.0599999996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11">
        <v>1</v>
      </c>
      <c r="Y69" s="8">
        <v>463800</v>
      </c>
      <c r="Z69" s="11">
        <v>1</v>
      </c>
      <c r="AA69" s="8">
        <v>133552.63</v>
      </c>
    </row>
    <row r="70" spans="1:27" ht="36" customHeight="1">
      <c r="A70" s="16">
        <f t="shared" si="16"/>
        <v>43</v>
      </c>
      <c r="B70" s="11">
        <f t="shared" si="17"/>
        <v>31</v>
      </c>
      <c r="C70" s="6" t="s">
        <v>81</v>
      </c>
      <c r="D70" s="3">
        <v>1986</v>
      </c>
      <c r="E70" s="8">
        <v>4691.8999999999996</v>
      </c>
      <c r="F70" s="8">
        <v>9307384.9900000002</v>
      </c>
      <c r="G70" s="8">
        <v>4249092.08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11">
        <v>0</v>
      </c>
      <c r="N70" s="8">
        <v>0</v>
      </c>
      <c r="O70" s="8">
        <v>817</v>
      </c>
      <c r="P70" s="8">
        <v>4822</v>
      </c>
      <c r="Q70" s="8">
        <v>3939574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11">
        <v>1</v>
      </c>
      <c r="Y70" s="8">
        <v>225211.2</v>
      </c>
      <c r="Z70" s="11">
        <v>1</v>
      </c>
      <c r="AA70" s="8">
        <v>84306.880000000005</v>
      </c>
    </row>
    <row r="71" spans="1:27" ht="36" customHeight="1">
      <c r="A71" s="16">
        <f t="shared" si="16"/>
        <v>44</v>
      </c>
      <c r="B71" s="11">
        <f t="shared" si="17"/>
        <v>32</v>
      </c>
      <c r="C71" s="6" t="s">
        <v>82</v>
      </c>
      <c r="D71" s="3">
        <v>1994</v>
      </c>
      <c r="E71" s="8">
        <v>2421.1999999999998</v>
      </c>
      <c r="F71" s="8">
        <v>3587960.71</v>
      </c>
      <c r="G71" s="8">
        <v>4017164.74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11">
        <v>0</v>
      </c>
      <c r="N71" s="8">
        <v>0</v>
      </c>
      <c r="O71" s="8">
        <v>579.02</v>
      </c>
      <c r="P71" s="8">
        <v>6596</v>
      </c>
      <c r="Q71" s="8">
        <v>3819215.92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11">
        <v>1</v>
      </c>
      <c r="Y71" s="8">
        <v>116217.60000000001</v>
      </c>
      <c r="Z71" s="11">
        <v>1</v>
      </c>
      <c r="AA71" s="8">
        <v>81731.22</v>
      </c>
    </row>
    <row r="72" spans="1:27" ht="36" customHeight="1">
      <c r="A72" s="16">
        <f t="shared" si="16"/>
        <v>45</v>
      </c>
      <c r="B72" s="11">
        <f t="shared" si="17"/>
        <v>33</v>
      </c>
      <c r="C72" s="6" t="s">
        <v>83</v>
      </c>
      <c r="D72" s="3">
        <v>1994</v>
      </c>
      <c r="E72" s="8">
        <v>2366</v>
      </c>
      <c r="F72" s="8">
        <v>3555497.43</v>
      </c>
      <c r="G72" s="8">
        <v>6659769.4800000004</v>
      </c>
      <c r="H72" s="8">
        <v>0</v>
      </c>
      <c r="I72" s="8">
        <v>6388200</v>
      </c>
      <c r="J72" s="8">
        <v>0</v>
      </c>
      <c r="K72" s="8">
        <v>0</v>
      </c>
      <c r="L72" s="8">
        <v>0</v>
      </c>
      <c r="M72" s="11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11">
        <v>1</v>
      </c>
      <c r="Y72" s="8">
        <v>134862</v>
      </c>
      <c r="Z72" s="11">
        <v>1</v>
      </c>
      <c r="AA72" s="8">
        <v>136707.48000000001</v>
      </c>
    </row>
    <row r="73" spans="1:27" ht="36" customHeight="1">
      <c r="A73" s="16">
        <f t="shared" si="16"/>
        <v>46</v>
      </c>
      <c r="B73" s="11">
        <f t="shared" si="17"/>
        <v>34</v>
      </c>
      <c r="C73" s="6" t="s">
        <v>84</v>
      </c>
      <c r="D73" s="3">
        <v>1991</v>
      </c>
      <c r="E73" s="8">
        <v>2532.9</v>
      </c>
      <c r="F73" s="8">
        <v>5285196.04</v>
      </c>
      <c r="G73" s="8">
        <v>3667343.56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11">
        <v>0</v>
      </c>
      <c r="N73" s="8">
        <v>0</v>
      </c>
      <c r="O73" s="8">
        <v>526.29999999999995</v>
      </c>
      <c r="P73" s="8">
        <v>6596</v>
      </c>
      <c r="Q73" s="8">
        <v>3471474.8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11">
        <v>1</v>
      </c>
      <c r="Y73" s="8">
        <v>121579.2</v>
      </c>
      <c r="Z73" s="11">
        <v>1</v>
      </c>
      <c r="AA73" s="8">
        <v>74289.56</v>
      </c>
    </row>
    <row r="74" spans="1:27" ht="36" customHeight="1">
      <c r="A74" s="16">
        <f t="shared" si="16"/>
        <v>47</v>
      </c>
      <c r="B74" s="11">
        <f t="shared" si="17"/>
        <v>35</v>
      </c>
      <c r="C74" s="6" t="s">
        <v>85</v>
      </c>
      <c r="D74" s="3">
        <v>1990</v>
      </c>
      <c r="E74" s="8">
        <v>908.9</v>
      </c>
      <c r="F74" s="8">
        <v>1429130.09</v>
      </c>
      <c r="G74" s="8">
        <v>2260971.1800000002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11">
        <v>0</v>
      </c>
      <c r="N74" s="8">
        <v>0</v>
      </c>
      <c r="O74" s="8">
        <v>461.4</v>
      </c>
      <c r="P74" s="8">
        <v>4705</v>
      </c>
      <c r="Q74" s="8">
        <v>2170887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11">
        <v>1</v>
      </c>
      <c r="Y74" s="8">
        <v>43627.199999999997</v>
      </c>
      <c r="Z74" s="11">
        <v>1</v>
      </c>
      <c r="AA74" s="8">
        <v>46456.98</v>
      </c>
    </row>
    <row r="75" spans="1:27" ht="36" customHeight="1">
      <c r="A75" s="16">
        <f t="shared" si="16"/>
        <v>48</v>
      </c>
      <c r="B75" s="11">
        <f t="shared" si="17"/>
        <v>36</v>
      </c>
      <c r="C75" s="6" t="s">
        <v>86</v>
      </c>
      <c r="D75" s="3">
        <v>1984</v>
      </c>
      <c r="E75" s="8">
        <v>7398.1</v>
      </c>
      <c r="F75" s="8">
        <v>12876964.41</v>
      </c>
      <c r="G75" s="8">
        <v>10230429.720000001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11">
        <v>0</v>
      </c>
      <c r="N75" s="8">
        <v>0</v>
      </c>
      <c r="O75" s="8">
        <v>1465.8</v>
      </c>
      <c r="P75" s="8">
        <v>6596</v>
      </c>
      <c r="Q75" s="8">
        <v>9668416.8000000007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11">
        <v>1</v>
      </c>
      <c r="Y75" s="8">
        <v>355108.8</v>
      </c>
      <c r="Z75" s="11">
        <v>1</v>
      </c>
      <c r="AA75" s="8">
        <v>206904.12</v>
      </c>
    </row>
    <row r="76" spans="1:27" ht="36" customHeight="1">
      <c r="A76" s="16">
        <f t="shared" si="16"/>
        <v>49</v>
      </c>
      <c r="B76" s="11">
        <f t="shared" si="17"/>
        <v>37</v>
      </c>
      <c r="C76" s="6" t="s">
        <v>87</v>
      </c>
      <c r="D76" s="3">
        <v>1980</v>
      </c>
      <c r="E76" s="8">
        <v>7294.8</v>
      </c>
      <c r="F76" s="8">
        <v>12548953.199999999</v>
      </c>
      <c r="G76" s="8">
        <v>6574781.3600000003</v>
      </c>
      <c r="H76" s="8">
        <v>0</v>
      </c>
      <c r="I76" s="8">
        <v>0</v>
      </c>
      <c r="J76" s="8">
        <v>6237054</v>
      </c>
      <c r="K76" s="8">
        <v>0</v>
      </c>
      <c r="L76" s="8">
        <v>0</v>
      </c>
      <c r="M76" s="11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11">
        <v>1</v>
      </c>
      <c r="Y76" s="8">
        <v>204254.4</v>
      </c>
      <c r="Z76" s="11">
        <v>1</v>
      </c>
      <c r="AA76" s="8">
        <v>133472.95999999999</v>
      </c>
    </row>
    <row r="77" spans="1:27" ht="36" customHeight="1">
      <c r="A77" s="16">
        <f t="shared" si="16"/>
        <v>50</v>
      </c>
      <c r="B77" s="11">
        <f t="shared" si="17"/>
        <v>38</v>
      </c>
      <c r="C77" s="6" t="s">
        <v>88</v>
      </c>
      <c r="D77" s="3">
        <v>1980</v>
      </c>
      <c r="E77" s="8">
        <v>7277.5</v>
      </c>
      <c r="F77" s="8">
        <v>12564252.689999999</v>
      </c>
      <c r="G77" s="8">
        <v>10071033.800000001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11">
        <v>0</v>
      </c>
      <c r="N77" s="8">
        <v>0</v>
      </c>
      <c r="O77" s="8">
        <v>1443</v>
      </c>
      <c r="P77" s="8">
        <v>6596</v>
      </c>
      <c r="Q77" s="8">
        <v>9518028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11">
        <v>1</v>
      </c>
      <c r="Y77" s="8">
        <v>349320</v>
      </c>
      <c r="Z77" s="11">
        <v>1</v>
      </c>
      <c r="AA77" s="8">
        <v>203685.8</v>
      </c>
    </row>
    <row r="78" spans="1:27" ht="36" customHeight="1">
      <c r="A78" s="16">
        <f t="shared" si="16"/>
        <v>51</v>
      </c>
      <c r="B78" s="11">
        <f t="shared" si="17"/>
        <v>39</v>
      </c>
      <c r="C78" s="6" t="s">
        <v>89</v>
      </c>
      <c r="D78" s="3">
        <v>1980</v>
      </c>
      <c r="E78" s="8">
        <v>7294.3</v>
      </c>
      <c r="F78" s="8">
        <v>12568628.66</v>
      </c>
      <c r="G78" s="8">
        <v>10597338.24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11">
        <v>0</v>
      </c>
      <c r="N78" s="8">
        <v>0</v>
      </c>
      <c r="O78" s="8">
        <v>1521</v>
      </c>
      <c r="P78" s="8">
        <v>6596</v>
      </c>
      <c r="Q78" s="8">
        <v>10032516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11">
        <v>1</v>
      </c>
      <c r="Y78" s="8">
        <v>350126.4</v>
      </c>
      <c r="Z78" s="11">
        <v>1</v>
      </c>
      <c r="AA78" s="8">
        <v>214695.84</v>
      </c>
    </row>
    <row r="79" spans="1:27" ht="36" customHeight="1">
      <c r="A79" s="16">
        <f t="shared" si="16"/>
        <v>52</v>
      </c>
      <c r="B79" s="11">
        <f t="shared" si="17"/>
        <v>40</v>
      </c>
      <c r="C79" s="6" t="s">
        <v>90</v>
      </c>
      <c r="D79" s="3">
        <v>1991</v>
      </c>
      <c r="E79" s="8">
        <v>7321</v>
      </c>
      <c r="F79" s="8">
        <v>12597262.609999999</v>
      </c>
      <c r="G79" s="8">
        <v>10031351.439999999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11">
        <v>0</v>
      </c>
      <c r="N79" s="8">
        <v>0</v>
      </c>
      <c r="O79" s="8">
        <v>1436.8</v>
      </c>
      <c r="P79" s="8">
        <v>6596</v>
      </c>
      <c r="Q79" s="8">
        <v>9477132.8000000007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11">
        <v>1</v>
      </c>
      <c r="Y79" s="8">
        <v>351408</v>
      </c>
      <c r="Z79" s="11">
        <v>1</v>
      </c>
      <c r="AA79" s="8">
        <v>202810.64</v>
      </c>
    </row>
    <row r="80" spans="1:27" ht="36" customHeight="1">
      <c r="A80" s="16">
        <f t="shared" si="16"/>
        <v>53</v>
      </c>
      <c r="B80" s="11">
        <f t="shared" si="17"/>
        <v>41</v>
      </c>
      <c r="C80" s="6" t="s">
        <v>91</v>
      </c>
      <c r="D80" s="3">
        <v>1990</v>
      </c>
      <c r="E80" s="8">
        <v>8257.9</v>
      </c>
      <c r="F80" s="8">
        <v>14077993.67</v>
      </c>
      <c r="G80" s="8">
        <v>8694980.9299999997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11">
        <v>0</v>
      </c>
      <c r="N80" s="8">
        <v>0</v>
      </c>
      <c r="O80" s="8">
        <v>1684.93</v>
      </c>
      <c r="P80" s="8">
        <v>4822</v>
      </c>
      <c r="Q80" s="8">
        <v>8124732.46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11">
        <v>1</v>
      </c>
      <c r="Y80" s="8">
        <v>396379.2</v>
      </c>
      <c r="Z80" s="11">
        <v>1</v>
      </c>
      <c r="AA80" s="8">
        <v>173869.27</v>
      </c>
    </row>
    <row r="81" spans="1:31" ht="36" customHeight="1">
      <c r="A81" s="16">
        <f t="shared" si="16"/>
        <v>54</v>
      </c>
      <c r="B81" s="11">
        <f t="shared" si="17"/>
        <v>42</v>
      </c>
      <c r="C81" s="6" t="s">
        <v>92</v>
      </c>
      <c r="D81" s="3">
        <v>1982</v>
      </c>
      <c r="E81" s="8">
        <v>8306.4</v>
      </c>
      <c r="F81" s="8">
        <v>18007646.100000001</v>
      </c>
      <c r="G81" s="8">
        <v>29339944.16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11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28416194.399999999</v>
      </c>
      <c r="V81" s="8">
        <v>0</v>
      </c>
      <c r="W81" s="8">
        <v>0</v>
      </c>
      <c r="X81" s="11">
        <v>1</v>
      </c>
      <c r="Y81" s="8">
        <v>315643.2</v>
      </c>
      <c r="Z81" s="11">
        <v>1</v>
      </c>
      <c r="AA81" s="8">
        <v>608106.56000000006</v>
      </c>
    </row>
    <row r="82" spans="1:31" ht="36" customHeight="1">
      <c r="A82" s="16">
        <f t="shared" si="16"/>
        <v>55</v>
      </c>
      <c r="B82" s="11">
        <f t="shared" si="17"/>
        <v>43</v>
      </c>
      <c r="C82" s="6" t="s">
        <v>93</v>
      </c>
      <c r="D82" s="3">
        <v>1988</v>
      </c>
      <c r="E82" s="8">
        <v>6823.8</v>
      </c>
      <c r="F82" s="8">
        <v>11828354.52</v>
      </c>
      <c r="G82" s="8">
        <v>10309310.359999999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11">
        <v>0</v>
      </c>
      <c r="N82" s="8">
        <v>0</v>
      </c>
      <c r="O82" s="8">
        <v>1481.6</v>
      </c>
      <c r="P82" s="8">
        <v>6596</v>
      </c>
      <c r="Q82" s="8">
        <v>9772633.5999999996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11">
        <v>1</v>
      </c>
      <c r="Y82" s="8">
        <v>327542.40000000002</v>
      </c>
      <c r="Z82" s="11">
        <v>1</v>
      </c>
      <c r="AA82" s="8">
        <v>209134.36</v>
      </c>
    </row>
    <row r="83" spans="1:31" ht="36" customHeight="1">
      <c r="A83" s="16">
        <f t="shared" si="16"/>
        <v>56</v>
      </c>
      <c r="B83" s="11">
        <f t="shared" si="17"/>
        <v>44</v>
      </c>
      <c r="C83" s="6" t="s">
        <v>94</v>
      </c>
      <c r="D83" s="3">
        <v>1987</v>
      </c>
      <c r="E83" s="8">
        <v>6920.9</v>
      </c>
      <c r="F83" s="8">
        <v>12892496.24</v>
      </c>
      <c r="G83" s="8">
        <v>11721362.710000001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11">
        <v>0</v>
      </c>
      <c r="N83" s="8">
        <v>0</v>
      </c>
      <c r="O83" s="8">
        <v>1690.5</v>
      </c>
      <c r="P83" s="8">
        <v>6596</v>
      </c>
      <c r="Q83" s="8">
        <v>11150538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11">
        <v>1</v>
      </c>
      <c r="Y83" s="8">
        <v>332203.2</v>
      </c>
      <c r="Z83" s="11">
        <v>1</v>
      </c>
      <c r="AA83" s="8">
        <v>238621.51</v>
      </c>
    </row>
    <row r="84" spans="1:31" ht="36" customHeight="1">
      <c r="A84" s="16">
        <f t="shared" si="16"/>
        <v>57</v>
      </c>
      <c r="B84" s="11">
        <f t="shared" si="17"/>
        <v>45</v>
      </c>
      <c r="C84" s="6" t="s">
        <v>95</v>
      </c>
      <c r="D84" s="3">
        <v>1988</v>
      </c>
      <c r="E84" s="8">
        <v>7266.9</v>
      </c>
      <c r="F84" s="8">
        <v>12660131.33</v>
      </c>
      <c r="G84" s="8">
        <v>25668212.489999998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11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24860064.899999999</v>
      </c>
      <c r="V84" s="8">
        <v>0</v>
      </c>
      <c r="W84" s="8">
        <v>0</v>
      </c>
      <c r="X84" s="11">
        <v>1</v>
      </c>
      <c r="Y84" s="8">
        <v>276142.2</v>
      </c>
      <c r="Z84" s="11">
        <v>1</v>
      </c>
      <c r="AA84" s="8">
        <v>532005.39</v>
      </c>
    </row>
    <row r="85" spans="1:31" ht="36" customHeight="1">
      <c r="A85" s="16">
        <f t="shared" si="16"/>
        <v>58</v>
      </c>
      <c r="B85" s="11">
        <f t="shared" si="17"/>
        <v>46</v>
      </c>
      <c r="C85" s="6" t="s">
        <v>96</v>
      </c>
      <c r="D85" s="3">
        <v>1992</v>
      </c>
      <c r="E85" s="8">
        <v>5359.7</v>
      </c>
      <c r="F85" s="8">
        <v>9781478.4900000002</v>
      </c>
      <c r="G85" s="8">
        <v>15086376.369999999</v>
      </c>
      <c r="H85" s="8">
        <v>0</v>
      </c>
      <c r="I85" s="8">
        <v>14471190</v>
      </c>
      <c r="J85" s="8">
        <v>0</v>
      </c>
      <c r="K85" s="8">
        <v>0</v>
      </c>
      <c r="L85" s="8">
        <v>0</v>
      </c>
      <c r="M85" s="11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11">
        <v>1</v>
      </c>
      <c r="Y85" s="8">
        <v>305502.90000000002</v>
      </c>
      <c r="Z85" s="11">
        <v>1</v>
      </c>
      <c r="AA85" s="8">
        <v>309683.46999999997</v>
      </c>
    </row>
    <row r="86" spans="1:31" ht="36" customHeight="1">
      <c r="A86" s="16">
        <f t="shared" si="16"/>
        <v>59</v>
      </c>
      <c r="B86" s="11">
        <f t="shared" si="17"/>
        <v>47</v>
      </c>
      <c r="C86" s="6" t="s">
        <v>99</v>
      </c>
      <c r="D86" s="3">
        <v>1990</v>
      </c>
      <c r="E86" s="8">
        <v>518.70000000000005</v>
      </c>
      <c r="F86" s="8">
        <v>1485433.37</v>
      </c>
      <c r="G86" s="8">
        <v>1951978.09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11">
        <v>0</v>
      </c>
      <c r="N86" s="8">
        <v>0</v>
      </c>
      <c r="O86" s="8">
        <v>401</v>
      </c>
      <c r="P86" s="8">
        <v>4705</v>
      </c>
      <c r="Q86" s="8">
        <v>1886705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11">
        <v>1</v>
      </c>
      <c r="Y86" s="8">
        <v>24897.599999999999</v>
      </c>
      <c r="Z86" s="11">
        <v>1</v>
      </c>
      <c r="AA86" s="8">
        <v>40375.49</v>
      </c>
    </row>
    <row r="87" spans="1:31" ht="36" customHeight="1">
      <c r="A87" s="16">
        <f t="shared" si="16"/>
        <v>60</v>
      </c>
      <c r="B87" s="11">
        <f t="shared" si="17"/>
        <v>48</v>
      </c>
      <c r="C87" s="6" t="s">
        <v>100</v>
      </c>
      <c r="D87" s="3">
        <v>1980</v>
      </c>
      <c r="E87" s="8">
        <v>5220.3999999999996</v>
      </c>
      <c r="F87" s="8">
        <v>9373659.5299999993</v>
      </c>
      <c r="G87" s="8">
        <v>18439545.949999999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11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17858988.399999999</v>
      </c>
      <c r="V87" s="8">
        <v>0</v>
      </c>
      <c r="W87" s="8">
        <v>0</v>
      </c>
      <c r="X87" s="11">
        <v>1</v>
      </c>
      <c r="Y87" s="8">
        <v>198375.2</v>
      </c>
      <c r="Z87" s="11">
        <v>1</v>
      </c>
      <c r="AA87" s="8">
        <v>382182.35</v>
      </c>
    </row>
    <row r="88" spans="1:31" ht="36" customHeight="1">
      <c r="A88" s="16">
        <f t="shared" si="16"/>
        <v>61</v>
      </c>
      <c r="B88" s="11">
        <f t="shared" si="17"/>
        <v>49</v>
      </c>
      <c r="C88" s="6" t="s">
        <v>101</v>
      </c>
      <c r="D88" s="3">
        <v>1991</v>
      </c>
      <c r="E88" s="8">
        <v>1446.6</v>
      </c>
      <c r="F88" s="8">
        <v>2839763.5</v>
      </c>
      <c r="G88" s="8">
        <v>2292697.75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11">
        <v>0</v>
      </c>
      <c r="N88" s="8">
        <v>0</v>
      </c>
      <c r="O88" s="8">
        <v>330</v>
      </c>
      <c r="P88" s="8">
        <v>6596</v>
      </c>
      <c r="Q88" s="8">
        <v>2176680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11">
        <v>1</v>
      </c>
      <c r="Y88" s="8">
        <v>69436.800000000003</v>
      </c>
      <c r="Z88" s="11">
        <v>1</v>
      </c>
      <c r="AA88" s="8">
        <v>46580.95</v>
      </c>
    </row>
    <row r="89" spans="1:31" ht="36" customHeight="1">
      <c r="A89" s="16">
        <f t="shared" si="16"/>
        <v>62</v>
      </c>
      <c r="B89" s="11">
        <f t="shared" si="17"/>
        <v>50</v>
      </c>
      <c r="C89" s="6" t="s">
        <v>102</v>
      </c>
      <c r="D89" s="3">
        <v>1994</v>
      </c>
      <c r="E89" s="8">
        <v>2431.4</v>
      </c>
      <c r="F89" s="8">
        <v>5100678.88</v>
      </c>
      <c r="G89" s="8">
        <v>3308770.95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11">
        <v>0</v>
      </c>
      <c r="N89" s="8">
        <v>0</v>
      </c>
      <c r="O89" s="8">
        <v>473.8</v>
      </c>
      <c r="P89" s="8">
        <v>6596</v>
      </c>
      <c r="Q89" s="8">
        <v>3125184.8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11">
        <v>1</v>
      </c>
      <c r="Y89" s="8">
        <v>116707.2</v>
      </c>
      <c r="Z89" s="11">
        <v>1</v>
      </c>
      <c r="AA89" s="8">
        <v>66878.95</v>
      </c>
    </row>
    <row r="90" spans="1:31" ht="27.75" customHeight="1">
      <c r="A90" s="19"/>
      <c r="B90" s="48" t="s">
        <v>104</v>
      </c>
      <c r="C90" s="49"/>
      <c r="D90" s="4" t="s">
        <v>30</v>
      </c>
      <c r="E90" s="7">
        <f t="shared" ref="E90:F90" si="18">SUM(E91:E151)</f>
        <v>186442.95</v>
      </c>
      <c r="F90" s="7">
        <f t="shared" si="18"/>
        <v>346855825.19000012</v>
      </c>
      <c r="G90" s="7">
        <f>SUM(G91:G151)</f>
        <v>417223869.217264</v>
      </c>
      <c r="H90" s="7">
        <f t="shared" ref="H90:AA90" si="19">SUM(H91:H151)</f>
        <v>7210497</v>
      </c>
      <c r="I90" s="7">
        <f t="shared" si="19"/>
        <v>26449200</v>
      </c>
      <c r="J90" s="7">
        <f t="shared" si="19"/>
        <v>13382716.5</v>
      </c>
      <c r="K90" s="7">
        <f t="shared" si="19"/>
        <v>1132441.8</v>
      </c>
      <c r="L90" s="7">
        <f t="shared" si="19"/>
        <v>0</v>
      </c>
      <c r="M90" s="7">
        <f t="shared" si="19"/>
        <v>0</v>
      </c>
      <c r="N90" s="7">
        <f t="shared" si="19"/>
        <v>0</v>
      </c>
      <c r="O90" s="7">
        <f t="shared" si="19"/>
        <v>24647.879999999997</v>
      </c>
      <c r="P90" s="7">
        <f t="shared" si="19"/>
        <v>171768</v>
      </c>
      <c r="Q90" s="7">
        <f t="shared" si="19"/>
        <v>161853034.51999995</v>
      </c>
      <c r="R90" s="7">
        <f t="shared" si="19"/>
        <v>0</v>
      </c>
      <c r="S90" s="7">
        <f t="shared" si="19"/>
        <v>0</v>
      </c>
      <c r="T90" s="7">
        <f t="shared" si="19"/>
        <v>0</v>
      </c>
      <c r="U90" s="7">
        <f t="shared" si="19"/>
        <v>190513608.45000002</v>
      </c>
      <c r="V90" s="7">
        <f t="shared" si="19"/>
        <v>0</v>
      </c>
      <c r="W90" s="7">
        <f t="shared" si="19"/>
        <v>0</v>
      </c>
      <c r="X90" s="10">
        <f t="shared" si="19"/>
        <v>61</v>
      </c>
      <c r="Y90" s="7">
        <f t="shared" si="19"/>
        <v>8114580.2000000002</v>
      </c>
      <c r="Z90" s="10">
        <f t="shared" si="19"/>
        <v>61</v>
      </c>
      <c r="AA90" s="7">
        <f t="shared" si="19"/>
        <v>8571588.0472639985</v>
      </c>
    </row>
    <row r="91" spans="1:31" ht="36" customHeight="1">
      <c r="A91" s="18">
        <f>A89+1</f>
        <v>63</v>
      </c>
      <c r="B91" s="11">
        <v>1</v>
      </c>
      <c r="C91" s="35" t="s">
        <v>105</v>
      </c>
      <c r="D91" s="3">
        <v>1988</v>
      </c>
      <c r="E91" s="28">
        <v>5895</v>
      </c>
      <c r="F91" s="8">
        <v>12691229.560000001</v>
      </c>
      <c r="G91" s="32">
        <f>Q91+Y91+AA91</f>
        <v>9962903.4419199992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11">
        <v>0</v>
      </c>
      <c r="N91" s="8">
        <v>0</v>
      </c>
      <c r="O91" s="8">
        <v>1436.8</v>
      </c>
      <c r="P91" s="8">
        <v>6596</v>
      </c>
      <c r="Q91" s="8">
        <f>O91*P91</f>
        <v>9477132.7999999989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11">
        <v>1</v>
      </c>
      <c r="Y91" s="34">
        <f>E91*48</f>
        <v>282960</v>
      </c>
      <c r="Z91" s="11">
        <v>1</v>
      </c>
      <c r="AA91" s="8">
        <f>Q91*0.0214</f>
        <v>202810.64191999997</v>
      </c>
      <c r="AC91" s="9"/>
      <c r="AE91" s="9"/>
    </row>
    <row r="92" spans="1:31" ht="36" customHeight="1">
      <c r="A92" s="18">
        <f>A91+1</f>
        <v>64</v>
      </c>
      <c r="B92" s="11">
        <v>2</v>
      </c>
      <c r="C92" s="6" t="s">
        <v>106</v>
      </c>
      <c r="D92" s="3">
        <v>1975</v>
      </c>
      <c r="E92" s="8">
        <v>3793.5</v>
      </c>
      <c r="F92" s="8">
        <v>7928052.0800000001</v>
      </c>
      <c r="G92" s="8">
        <v>13399436.359999999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11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12977563.5</v>
      </c>
      <c r="V92" s="8">
        <v>0</v>
      </c>
      <c r="W92" s="8">
        <v>0</v>
      </c>
      <c r="X92" s="11">
        <v>1</v>
      </c>
      <c r="Y92" s="8">
        <v>144153</v>
      </c>
      <c r="Z92" s="11">
        <v>1</v>
      </c>
      <c r="AA92" s="8">
        <v>277719.86</v>
      </c>
      <c r="AC92" s="9"/>
      <c r="AE92" s="9"/>
    </row>
    <row r="93" spans="1:31" ht="36" customHeight="1">
      <c r="A93" s="18">
        <f t="shared" ref="A93:A151" si="20">A92+1</f>
        <v>65</v>
      </c>
      <c r="B93" s="11">
        <v>3</v>
      </c>
      <c r="C93" s="6" t="s">
        <v>107</v>
      </c>
      <c r="D93" s="3">
        <v>1986</v>
      </c>
      <c r="E93" s="8">
        <v>6059.5</v>
      </c>
      <c r="F93" s="8">
        <v>12676167.060000001</v>
      </c>
      <c r="G93" s="8">
        <v>7761012.7999999998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11">
        <v>0</v>
      </c>
      <c r="N93" s="8">
        <v>0</v>
      </c>
      <c r="O93" s="8">
        <v>1108.8</v>
      </c>
      <c r="P93" s="8">
        <v>6596</v>
      </c>
      <c r="Q93" s="8">
        <v>7313644.7999999998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11">
        <v>1</v>
      </c>
      <c r="Y93" s="8">
        <v>290856</v>
      </c>
      <c r="Z93" s="11">
        <v>1</v>
      </c>
      <c r="AA93" s="8">
        <v>156512</v>
      </c>
      <c r="AC93" s="9"/>
      <c r="AE93" s="9"/>
    </row>
    <row r="94" spans="1:31" ht="36" customHeight="1">
      <c r="A94" s="18">
        <f t="shared" si="20"/>
        <v>66</v>
      </c>
      <c r="B94" s="11">
        <v>4</v>
      </c>
      <c r="C94" s="6" t="s">
        <v>108</v>
      </c>
      <c r="D94" s="3">
        <v>1995</v>
      </c>
      <c r="E94" s="8">
        <v>6092.2</v>
      </c>
      <c r="F94" s="8">
        <v>12915049.48</v>
      </c>
      <c r="G94" s="8">
        <v>10546374.6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11">
        <v>0</v>
      </c>
      <c r="N94" s="8">
        <v>0</v>
      </c>
      <c r="O94" s="8">
        <v>1522</v>
      </c>
      <c r="P94" s="8">
        <v>6596</v>
      </c>
      <c r="Q94" s="8">
        <v>10039112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11">
        <v>1</v>
      </c>
      <c r="Y94" s="8">
        <v>292425.59999999998</v>
      </c>
      <c r="Z94" s="11">
        <v>1</v>
      </c>
      <c r="AA94" s="8">
        <v>214837</v>
      </c>
      <c r="AC94" s="9"/>
      <c r="AE94" s="9"/>
    </row>
    <row r="95" spans="1:31" ht="36" customHeight="1">
      <c r="A95" s="18">
        <f t="shared" si="20"/>
        <v>67</v>
      </c>
      <c r="B95" s="11">
        <v>5</v>
      </c>
      <c r="C95" s="6" t="s">
        <v>109</v>
      </c>
      <c r="D95" s="3">
        <v>1976</v>
      </c>
      <c r="E95" s="8">
        <v>478.3</v>
      </c>
      <c r="F95" s="8">
        <v>1200624.48</v>
      </c>
      <c r="G95" s="8">
        <v>381553.78</v>
      </c>
      <c r="H95" s="8">
        <v>351550.5</v>
      </c>
      <c r="I95" s="8">
        <v>0</v>
      </c>
      <c r="J95" s="8">
        <v>0</v>
      </c>
      <c r="K95" s="8">
        <v>0</v>
      </c>
      <c r="L95" s="8">
        <v>0</v>
      </c>
      <c r="M95" s="11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11">
        <v>1</v>
      </c>
      <c r="Y95" s="8">
        <v>22480.1</v>
      </c>
      <c r="Z95" s="11">
        <v>1</v>
      </c>
      <c r="AA95" s="8">
        <v>7523.18</v>
      </c>
      <c r="AC95" s="9"/>
      <c r="AE95" s="9"/>
    </row>
    <row r="96" spans="1:31" ht="36" customHeight="1">
      <c r="A96" s="18">
        <f t="shared" si="20"/>
        <v>68</v>
      </c>
      <c r="B96" s="11">
        <v>6</v>
      </c>
      <c r="C96" s="6" t="s">
        <v>110</v>
      </c>
      <c r="D96" s="3">
        <v>1962</v>
      </c>
      <c r="E96" s="8">
        <v>2357.8000000000002</v>
      </c>
      <c r="F96" s="8">
        <v>5753387.5199999996</v>
      </c>
      <c r="G96" s="8">
        <v>5772384.0999999996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11">
        <v>0</v>
      </c>
      <c r="N96" s="8">
        <v>0</v>
      </c>
      <c r="O96" s="8">
        <v>840</v>
      </c>
      <c r="P96" s="8">
        <v>6596</v>
      </c>
      <c r="Q96" s="8">
        <v>5540640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11">
        <v>1</v>
      </c>
      <c r="Y96" s="8">
        <v>113174.39999999999</v>
      </c>
      <c r="Z96" s="11">
        <v>1</v>
      </c>
      <c r="AA96" s="8">
        <v>118569.7</v>
      </c>
      <c r="AC96" s="9"/>
      <c r="AE96" s="9"/>
    </row>
    <row r="97" spans="1:31" ht="36" customHeight="1">
      <c r="A97" s="18">
        <f t="shared" si="20"/>
        <v>69</v>
      </c>
      <c r="B97" s="11">
        <v>7</v>
      </c>
      <c r="C97" s="6" t="s">
        <v>111</v>
      </c>
      <c r="D97" s="3">
        <v>1963</v>
      </c>
      <c r="E97" s="8">
        <v>3797.3</v>
      </c>
      <c r="F97" s="8">
        <v>7388710.8700000001</v>
      </c>
      <c r="G97" s="33">
        <v>3029216.33</v>
      </c>
      <c r="H97" s="33">
        <v>2791015.5</v>
      </c>
      <c r="I97" s="33">
        <v>0</v>
      </c>
      <c r="J97" s="33">
        <v>0</v>
      </c>
      <c r="K97" s="33">
        <v>0</v>
      </c>
      <c r="L97" s="8">
        <v>0</v>
      </c>
      <c r="M97" s="11">
        <v>0</v>
      </c>
      <c r="N97" s="8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6">
        <v>1</v>
      </c>
      <c r="Y97" s="33">
        <v>182270.4</v>
      </c>
      <c r="Z97" s="36">
        <v>1</v>
      </c>
      <c r="AA97" s="33">
        <v>59727.73</v>
      </c>
      <c r="AC97" s="9"/>
      <c r="AE97" s="9"/>
    </row>
    <row r="98" spans="1:31" ht="36" customHeight="1">
      <c r="A98" s="18">
        <f t="shared" si="20"/>
        <v>70</v>
      </c>
      <c r="B98" s="11">
        <v>8</v>
      </c>
      <c r="C98" s="6" t="s">
        <v>112</v>
      </c>
      <c r="D98" s="3">
        <v>1961</v>
      </c>
      <c r="E98" s="8">
        <v>1743.2</v>
      </c>
      <c r="F98" s="8">
        <v>4205576.59</v>
      </c>
      <c r="G98" s="8">
        <v>5426237.04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11">
        <v>0</v>
      </c>
      <c r="N98" s="8">
        <v>0</v>
      </c>
      <c r="O98" s="8">
        <v>793</v>
      </c>
      <c r="P98" s="8">
        <v>6596</v>
      </c>
      <c r="Q98" s="8">
        <v>5230628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11">
        <v>1</v>
      </c>
      <c r="Y98" s="8">
        <v>83673.600000000006</v>
      </c>
      <c r="Z98" s="11">
        <v>1</v>
      </c>
      <c r="AA98" s="8">
        <v>111935.44</v>
      </c>
      <c r="AC98" s="9"/>
      <c r="AE98" s="9"/>
    </row>
    <row r="99" spans="1:31" ht="36" customHeight="1">
      <c r="A99" s="18">
        <f t="shared" si="20"/>
        <v>71</v>
      </c>
      <c r="B99" s="11">
        <v>9</v>
      </c>
      <c r="C99" s="6" t="s">
        <v>113</v>
      </c>
      <c r="D99" s="3">
        <v>1960</v>
      </c>
      <c r="E99" s="8">
        <v>1235.7</v>
      </c>
      <c r="F99" s="8">
        <v>2964909.16</v>
      </c>
      <c r="G99" s="8">
        <v>4424989.6500000004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11">
        <v>0</v>
      </c>
      <c r="N99" s="8">
        <v>0</v>
      </c>
      <c r="O99" s="8">
        <v>648</v>
      </c>
      <c r="P99" s="8">
        <v>6596</v>
      </c>
      <c r="Q99" s="8">
        <v>4274208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11">
        <v>1</v>
      </c>
      <c r="Y99" s="8">
        <v>59313.599999999999</v>
      </c>
      <c r="Z99" s="11">
        <v>1</v>
      </c>
      <c r="AA99" s="8">
        <v>91468.05</v>
      </c>
      <c r="AC99" s="9"/>
      <c r="AE99" s="9"/>
    </row>
    <row r="100" spans="1:31" ht="36" customHeight="1">
      <c r="A100" s="18">
        <f t="shared" si="20"/>
        <v>72</v>
      </c>
      <c r="B100" s="11">
        <v>10</v>
      </c>
      <c r="C100" s="6" t="s">
        <v>114</v>
      </c>
      <c r="D100" s="3">
        <v>1963</v>
      </c>
      <c r="E100" s="8">
        <v>2799.8</v>
      </c>
      <c r="F100" s="8">
        <v>3484490.72</v>
      </c>
      <c r="G100" s="8">
        <v>4136260.11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11">
        <v>0</v>
      </c>
      <c r="N100" s="8">
        <v>0</v>
      </c>
      <c r="O100" s="8">
        <v>594</v>
      </c>
      <c r="P100" s="8">
        <v>6596</v>
      </c>
      <c r="Q100" s="8">
        <v>3918024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11">
        <v>1</v>
      </c>
      <c r="Y100" s="8">
        <v>134390.39999999999</v>
      </c>
      <c r="Z100" s="11">
        <v>1</v>
      </c>
      <c r="AA100" s="8">
        <v>83845.710000000006</v>
      </c>
      <c r="AC100" s="9"/>
      <c r="AE100" s="9"/>
    </row>
    <row r="101" spans="1:31" ht="36" customHeight="1">
      <c r="A101" s="18">
        <f t="shared" si="20"/>
        <v>73</v>
      </c>
      <c r="B101" s="11">
        <v>11</v>
      </c>
      <c r="C101" s="6" t="s">
        <v>115</v>
      </c>
      <c r="D101" s="3">
        <v>1973</v>
      </c>
      <c r="E101" s="8">
        <v>5584.8</v>
      </c>
      <c r="F101" s="8">
        <v>0</v>
      </c>
      <c r="G101" s="8">
        <v>8507610.2300000004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11">
        <v>0</v>
      </c>
      <c r="N101" s="8">
        <v>0</v>
      </c>
      <c r="O101" s="8">
        <v>1223</v>
      </c>
      <c r="P101" s="8">
        <v>6596</v>
      </c>
      <c r="Q101" s="8">
        <v>8066908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11">
        <v>1</v>
      </c>
      <c r="Y101" s="8">
        <v>268070.40000000002</v>
      </c>
      <c r="Z101" s="11">
        <v>1</v>
      </c>
      <c r="AA101" s="8">
        <v>172631.83</v>
      </c>
      <c r="AC101" s="9"/>
      <c r="AE101" s="9"/>
    </row>
    <row r="102" spans="1:31" ht="36" customHeight="1">
      <c r="A102" s="18">
        <f t="shared" si="20"/>
        <v>74</v>
      </c>
      <c r="B102" s="11">
        <v>12</v>
      </c>
      <c r="C102" s="6" t="s">
        <v>116</v>
      </c>
      <c r="D102" s="3">
        <v>1976</v>
      </c>
      <c r="E102" s="8">
        <v>5719.3</v>
      </c>
      <c r="F102" s="8">
        <v>9752140.8499999996</v>
      </c>
      <c r="G102" s="8">
        <v>8669020.7799999993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11">
        <v>0</v>
      </c>
      <c r="N102" s="8">
        <v>0</v>
      </c>
      <c r="O102" s="8">
        <v>1246</v>
      </c>
      <c r="P102" s="8">
        <v>6596</v>
      </c>
      <c r="Q102" s="8">
        <v>8218616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11">
        <v>1</v>
      </c>
      <c r="Y102" s="8">
        <v>274526.40000000002</v>
      </c>
      <c r="Z102" s="11">
        <v>1</v>
      </c>
      <c r="AA102" s="8">
        <v>175878.38</v>
      </c>
      <c r="AC102" s="9"/>
      <c r="AE102" s="9"/>
    </row>
    <row r="103" spans="1:31" ht="36" customHeight="1">
      <c r="A103" s="18">
        <f t="shared" si="20"/>
        <v>75</v>
      </c>
      <c r="B103" s="11">
        <v>13</v>
      </c>
      <c r="C103" s="6" t="s">
        <v>117</v>
      </c>
      <c r="D103" s="3">
        <v>1966</v>
      </c>
      <c r="E103" s="8">
        <v>2883.2</v>
      </c>
      <c r="F103" s="8">
        <v>7106323.5199999996</v>
      </c>
      <c r="G103" s="8">
        <v>7973704.1699999999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11">
        <v>0</v>
      </c>
      <c r="N103" s="8">
        <v>0</v>
      </c>
      <c r="O103" s="8">
        <v>1163</v>
      </c>
      <c r="P103" s="8">
        <v>6596</v>
      </c>
      <c r="Q103" s="8">
        <v>7671148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11">
        <v>1</v>
      </c>
      <c r="Y103" s="8">
        <v>138393.60000000001</v>
      </c>
      <c r="Z103" s="11">
        <v>1</v>
      </c>
      <c r="AA103" s="8">
        <v>164162.57</v>
      </c>
      <c r="AC103" s="9"/>
      <c r="AE103" s="9"/>
    </row>
    <row r="104" spans="1:31" ht="36" customHeight="1">
      <c r="A104" s="18">
        <f t="shared" si="20"/>
        <v>76</v>
      </c>
      <c r="B104" s="11">
        <v>14</v>
      </c>
      <c r="C104" s="6" t="s">
        <v>118</v>
      </c>
      <c r="D104" s="3">
        <v>1983</v>
      </c>
      <c r="E104" s="8">
        <v>5254.4</v>
      </c>
      <c r="F104" s="8">
        <v>9389476.1400000006</v>
      </c>
      <c r="G104" s="8">
        <v>4735774.96</v>
      </c>
      <c r="H104" s="8">
        <v>0</v>
      </c>
      <c r="I104" s="8">
        <v>0</v>
      </c>
      <c r="J104" s="8">
        <v>4492512</v>
      </c>
      <c r="K104" s="8">
        <v>0</v>
      </c>
      <c r="L104" s="8">
        <v>0</v>
      </c>
      <c r="M104" s="11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11">
        <v>1</v>
      </c>
      <c r="Y104" s="8">
        <v>147123.20000000001</v>
      </c>
      <c r="Z104" s="11">
        <v>1</v>
      </c>
      <c r="AA104" s="8">
        <v>96139.76</v>
      </c>
      <c r="AC104" s="9"/>
      <c r="AE104" s="9"/>
    </row>
    <row r="105" spans="1:31" ht="36" customHeight="1">
      <c r="A105" s="18">
        <f t="shared" si="20"/>
        <v>77</v>
      </c>
      <c r="B105" s="11">
        <v>15</v>
      </c>
      <c r="C105" s="6" t="s">
        <v>119</v>
      </c>
      <c r="D105" s="3">
        <v>1976</v>
      </c>
      <c r="E105" s="8">
        <v>7428.7</v>
      </c>
      <c r="F105" s="8">
        <v>12847458.99</v>
      </c>
      <c r="G105" s="8">
        <v>26239723.969999999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11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25413582.699999999</v>
      </c>
      <c r="V105" s="8">
        <v>0</v>
      </c>
      <c r="W105" s="8">
        <v>0</v>
      </c>
      <c r="X105" s="11">
        <v>1</v>
      </c>
      <c r="Y105" s="8">
        <v>282290.59999999998</v>
      </c>
      <c r="Z105" s="11">
        <v>1</v>
      </c>
      <c r="AA105" s="8">
        <v>543850.67000000004</v>
      </c>
      <c r="AC105" s="9"/>
      <c r="AE105" s="9"/>
    </row>
    <row r="106" spans="1:31" ht="36" customHeight="1">
      <c r="A106" s="18">
        <f t="shared" si="20"/>
        <v>78</v>
      </c>
      <c r="B106" s="11">
        <v>16</v>
      </c>
      <c r="C106" s="6" t="s">
        <v>120</v>
      </c>
      <c r="D106" s="3">
        <v>1977</v>
      </c>
      <c r="E106" s="8">
        <v>7827.8</v>
      </c>
      <c r="F106" s="8">
        <v>16526933.15</v>
      </c>
      <c r="G106" s="8">
        <v>9982916.5700000003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11">
        <v>0</v>
      </c>
      <c r="N106" s="8">
        <v>0</v>
      </c>
      <c r="O106" s="8">
        <v>1426</v>
      </c>
      <c r="P106" s="8">
        <v>6596</v>
      </c>
      <c r="Q106" s="8">
        <v>9405896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11">
        <v>1</v>
      </c>
      <c r="Y106" s="8">
        <v>375734.4</v>
      </c>
      <c r="Z106" s="11">
        <v>1</v>
      </c>
      <c r="AA106" s="8">
        <v>201286.17</v>
      </c>
      <c r="AC106" s="9"/>
      <c r="AE106" s="9"/>
    </row>
    <row r="107" spans="1:31" ht="36" customHeight="1">
      <c r="A107" s="18">
        <f t="shared" si="20"/>
        <v>79</v>
      </c>
      <c r="B107" s="11">
        <v>17</v>
      </c>
      <c r="C107" s="6" t="s">
        <v>121</v>
      </c>
      <c r="D107" s="3">
        <v>1961</v>
      </c>
      <c r="E107" s="8">
        <v>1557.4</v>
      </c>
      <c r="F107" s="8">
        <v>1775091.14</v>
      </c>
      <c r="G107" s="8">
        <v>4383738.37</v>
      </c>
      <c r="H107" s="8">
        <v>0</v>
      </c>
      <c r="I107" s="8">
        <v>4204980</v>
      </c>
      <c r="J107" s="8">
        <v>0</v>
      </c>
      <c r="K107" s="8">
        <v>0</v>
      </c>
      <c r="L107" s="8">
        <v>0</v>
      </c>
      <c r="M107" s="11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11">
        <v>1</v>
      </c>
      <c r="Y107" s="8">
        <v>88771.8</v>
      </c>
      <c r="Z107" s="11">
        <v>1</v>
      </c>
      <c r="AA107" s="8">
        <v>89986.57</v>
      </c>
      <c r="AC107" s="9"/>
      <c r="AE107" s="9"/>
    </row>
    <row r="108" spans="1:31" ht="36" customHeight="1">
      <c r="A108" s="18">
        <f t="shared" si="20"/>
        <v>80</v>
      </c>
      <c r="B108" s="11">
        <v>18</v>
      </c>
      <c r="C108" s="6" t="s">
        <v>122</v>
      </c>
      <c r="D108" s="3">
        <v>1979</v>
      </c>
      <c r="E108" s="8">
        <v>4565.3999999999996</v>
      </c>
      <c r="F108" s="8">
        <v>7808583.1799999997</v>
      </c>
      <c r="G108" s="8">
        <v>12850596.609999999</v>
      </c>
      <c r="H108" s="8">
        <v>0</v>
      </c>
      <c r="I108" s="8">
        <v>12326580</v>
      </c>
      <c r="J108" s="8">
        <v>0</v>
      </c>
      <c r="K108" s="8">
        <v>0</v>
      </c>
      <c r="L108" s="8">
        <v>0</v>
      </c>
      <c r="M108" s="11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11">
        <v>1</v>
      </c>
      <c r="Y108" s="8">
        <v>260227.8</v>
      </c>
      <c r="Z108" s="11">
        <v>1</v>
      </c>
      <c r="AA108" s="8">
        <v>263788.81</v>
      </c>
      <c r="AC108" s="9"/>
      <c r="AE108" s="9"/>
    </row>
    <row r="109" spans="1:31" ht="36" customHeight="1">
      <c r="A109" s="18">
        <f t="shared" si="20"/>
        <v>81</v>
      </c>
      <c r="B109" s="11">
        <v>19</v>
      </c>
      <c r="C109" s="6" t="s">
        <v>123</v>
      </c>
      <c r="D109" s="3">
        <v>1963</v>
      </c>
      <c r="E109" s="8">
        <v>2088.4</v>
      </c>
      <c r="F109" s="8">
        <v>5594381.4100000001</v>
      </c>
      <c r="G109" s="8">
        <v>6306509.8300000001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11">
        <v>0</v>
      </c>
      <c r="N109" s="8">
        <v>0</v>
      </c>
      <c r="O109" s="8">
        <v>921.2</v>
      </c>
      <c r="P109" s="8">
        <v>6596</v>
      </c>
      <c r="Q109" s="8">
        <v>6076235.2000000002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11">
        <v>1</v>
      </c>
      <c r="Y109" s="8">
        <v>100243.2</v>
      </c>
      <c r="Z109" s="11">
        <v>1</v>
      </c>
      <c r="AA109" s="8">
        <v>130031.43</v>
      </c>
      <c r="AC109" s="9"/>
      <c r="AE109" s="9"/>
    </row>
    <row r="110" spans="1:31" ht="36" customHeight="1">
      <c r="A110" s="18">
        <f t="shared" si="20"/>
        <v>82</v>
      </c>
      <c r="B110" s="11">
        <v>20</v>
      </c>
      <c r="C110" s="6" t="s">
        <v>124</v>
      </c>
      <c r="D110" s="3">
        <v>1970</v>
      </c>
      <c r="E110" s="8">
        <v>2172.8000000000002</v>
      </c>
      <c r="F110" s="8">
        <v>5401660.25</v>
      </c>
      <c r="G110" s="8">
        <v>6297760.4400000004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11">
        <v>0</v>
      </c>
      <c r="N110" s="8">
        <v>0</v>
      </c>
      <c r="O110" s="8">
        <v>919.3</v>
      </c>
      <c r="P110" s="8">
        <v>6596</v>
      </c>
      <c r="Q110" s="8">
        <v>6063702.7999999998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11">
        <v>1</v>
      </c>
      <c r="Y110" s="8">
        <v>104294.39999999999</v>
      </c>
      <c r="Z110" s="11">
        <v>1</v>
      </c>
      <c r="AA110" s="8">
        <v>129763.24</v>
      </c>
      <c r="AC110" s="9"/>
      <c r="AE110" s="9"/>
    </row>
    <row r="111" spans="1:31" ht="36" customHeight="1">
      <c r="A111" s="18">
        <f t="shared" si="20"/>
        <v>83</v>
      </c>
      <c r="B111" s="11">
        <v>21</v>
      </c>
      <c r="C111" s="6" t="s">
        <v>125</v>
      </c>
      <c r="D111" s="3">
        <v>1978</v>
      </c>
      <c r="E111" s="8">
        <v>5570.4</v>
      </c>
      <c r="F111" s="8">
        <v>9347628.7200000007</v>
      </c>
      <c r="G111" s="8">
        <v>8361800.7300000004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11">
        <v>0</v>
      </c>
      <c r="N111" s="8">
        <v>0</v>
      </c>
      <c r="O111" s="8">
        <v>1201.46</v>
      </c>
      <c r="P111" s="8">
        <v>6596</v>
      </c>
      <c r="Q111" s="8">
        <v>7924830.1600000001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11">
        <v>1</v>
      </c>
      <c r="Y111" s="8">
        <v>267379.20000000001</v>
      </c>
      <c r="Z111" s="11">
        <v>1</v>
      </c>
      <c r="AA111" s="8">
        <v>169591.37</v>
      </c>
      <c r="AC111" s="9"/>
      <c r="AE111" s="9"/>
    </row>
    <row r="112" spans="1:31" ht="36" customHeight="1">
      <c r="A112" s="18">
        <f t="shared" si="20"/>
        <v>84</v>
      </c>
      <c r="B112" s="11">
        <v>22</v>
      </c>
      <c r="C112" s="6" t="s">
        <v>126</v>
      </c>
      <c r="D112" s="3">
        <v>1995</v>
      </c>
      <c r="E112" s="8">
        <v>2136.6</v>
      </c>
      <c r="F112" s="8">
        <v>3389134.36</v>
      </c>
      <c r="G112" s="8">
        <v>4047668.83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11">
        <v>0</v>
      </c>
      <c r="N112" s="8">
        <v>0</v>
      </c>
      <c r="O112" s="8">
        <v>446.94</v>
      </c>
      <c r="P112" s="8">
        <v>8642</v>
      </c>
      <c r="Q112" s="8">
        <v>3862455.48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11">
        <v>1</v>
      </c>
      <c r="Y112" s="8">
        <v>102556.8</v>
      </c>
      <c r="Z112" s="11">
        <v>1</v>
      </c>
      <c r="AA112" s="8">
        <v>82656.55</v>
      </c>
      <c r="AC112" s="9"/>
      <c r="AE112" s="9"/>
    </row>
    <row r="113" spans="1:31" ht="36" customHeight="1">
      <c r="A113" s="18">
        <f t="shared" si="20"/>
        <v>85</v>
      </c>
      <c r="B113" s="11">
        <v>23</v>
      </c>
      <c r="C113" s="6" t="s">
        <v>127</v>
      </c>
      <c r="D113" s="3">
        <v>1967</v>
      </c>
      <c r="E113" s="8">
        <v>5121.8</v>
      </c>
      <c r="F113" s="8">
        <v>8699687.3399999999</v>
      </c>
      <c r="G113" s="8">
        <v>18091270.100000001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11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17521677.800000001</v>
      </c>
      <c r="V113" s="8">
        <v>0</v>
      </c>
      <c r="W113" s="8">
        <v>0</v>
      </c>
      <c r="X113" s="11">
        <v>1</v>
      </c>
      <c r="Y113" s="8">
        <v>194628.4</v>
      </c>
      <c r="Z113" s="11">
        <v>1</v>
      </c>
      <c r="AA113" s="8">
        <v>374963.9</v>
      </c>
      <c r="AC113" s="9"/>
      <c r="AE113" s="9"/>
    </row>
    <row r="114" spans="1:31" ht="36" customHeight="1">
      <c r="A114" s="18">
        <f t="shared" si="20"/>
        <v>86</v>
      </c>
      <c r="B114" s="11">
        <v>24</v>
      </c>
      <c r="C114" s="6" t="s">
        <v>128</v>
      </c>
      <c r="D114" s="3">
        <v>1965</v>
      </c>
      <c r="E114" s="8">
        <v>3231.4</v>
      </c>
      <c r="F114" s="8">
        <v>5607432.54</v>
      </c>
      <c r="G114" s="8">
        <v>4856967.26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11">
        <v>0</v>
      </c>
      <c r="N114" s="8">
        <v>0</v>
      </c>
      <c r="O114" s="8">
        <v>697.9</v>
      </c>
      <c r="P114" s="8">
        <v>6596</v>
      </c>
      <c r="Q114" s="8">
        <v>4603348.4000000004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11">
        <v>1</v>
      </c>
      <c r="Y114" s="8">
        <v>155107.20000000001</v>
      </c>
      <c r="Z114" s="11">
        <v>1</v>
      </c>
      <c r="AA114" s="8">
        <v>98511.66</v>
      </c>
      <c r="AC114" s="9"/>
      <c r="AE114" s="9"/>
    </row>
    <row r="115" spans="1:31" ht="36" customHeight="1">
      <c r="A115" s="18">
        <f t="shared" si="20"/>
        <v>87</v>
      </c>
      <c r="B115" s="11">
        <v>25</v>
      </c>
      <c r="C115" s="6" t="s">
        <v>129</v>
      </c>
      <c r="D115" s="3">
        <v>1966</v>
      </c>
      <c r="E115" s="8">
        <v>4287.3</v>
      </c>
      <c r="F115" s="8">
        <v>10813243.58</v>
      </c>
      <c r="G115" s="8">
        <v>15143641.359999999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11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14666853.300000001</v>
      </c>
      <c r="V115" s="8">
        <v>0</v>
      </c>
      <c r="W115" s="8">
        <v>0</v>
      </c>
      <c r="X115" s="11">
        <v>1</v>
      </c>
      <c r="Y115" s="8">
        <v>162917.4</v>
      </c>
      <c r="Z115" s="11">
        <v>1</v>
      </c>
      <c r="AA115" s="8">
        <v>313870.65999999997</v>
      </c>
      <c r="AC115" s="9"/>
      <c r="AE115" s="9"/>
    </row>
    <row r="116" spans="1:31" ht="36" customHeight="1">
      <c r="A116" s="18">
        <f t="shared" si="20"/>
        <v>88</v>
      </c>
      <c r="B116" s="11">
        <v>26</v>
      </c>
      <c r="C116" s="6" t="s">
        <v>130</v>
      </c>
      <c r="D116" s="3">
        <v>1957</v>
      </c>
      <c r="E116" s="8">
        <v>2955.7</v>
      </c>
      <c r="F116" s="8">
        <v>5641194.1100000003</v>
      </c>
      <c r="G116" s="8">
        <v>10440151.32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11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10111449.699999999</v>
      </c>
      <c r="V116" s="8">
        <v>0</v>
      </c>
      <c r="W116" s="8">
        <v>0</v>
      </c>
      <c r="X116" s="11">
        <v>1</v>
      </c>
      <c r="Y116" s="8">
        <v>112316.6</v>
      </c>
      <c r="Z116" s="11">
        <v>1</v>
      </c>
      <c r="AA116" s="8">
        <v>216385.02</v>
      </c>
      <c r="AC116" s="9"/>
      <c r="AE116" s="9"/>
    </row>
    <row r="117" spans="1:31" ht="36" customHeight="1">
      <c r="A117" s="18">
        <f t="shared" si="20"/>
        <v>89</v>
      </c>
      <c r="B117" s="11">
        <v>27</v>
      </c>
      <c r="C117" s="6" t="s">
        <v>131</v>
      </c>
      <c r="D117" s="3">
        <v>1959</v>
      </c>
      <c r="E117" s="8">
        <v>1084.5999999999999</v>
      </c>
      <c r="F117" s="8">
        <v>2864506.65</v>
      </c>
      <c r="G117" s="8">
        <v>3831034.32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11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3710416.6</v>
      </c>
      <c r="V117" s="8">
        <v>0</v>
      </c>
      <c r="W117" s="8">
        <v>0</v>
      </c>
      <c r="X117" s="11">
        <v>1</v>
      </c>
      <c r="Y117" s="8">
        <v>41214.800000000003</v>
      </c>
      <c r="Z117" s="11">
        <v>1</v>
      </c>
      <c r="AA117" s="8">
        <v>79402.92</v>
      </c>
      <c r="AC117" s="9"/>
      <c r="AE117" s="9"/>
    </row>
    <row r="118" spans="1:31" ht="36" customHeight="1">
      <c r="A118" s="18">
        <f t="shared" si="20"/>
        <v>90</v>
      </c>
      <c r="B118" s="11">
        <v>28</v>
      </c>
      <c r="C118" s="6" t="s">
        <v>132</v>
      </c>
      <c r="D118" s="3">
        <v>1959</v>
      </c>
      <c r="E118" s="8">
        <v>438.9</v>
      </c>
      <c r="F118" s="8">
        <v>1132373.8899999999</v>
      </c>
      <c r="G118" s="8">
        <v>1550286.71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11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1501476.9</v>
      </c>
      <c r="V118" s="8">
        <v>0</v>
      </c>
      <c r="W118" s="8">
        <v>0</v>
      </c>
      <c r="X118" s="11">
        <v>1</v>
      </c>
      <c r="Y118" s="8">
        <v>16678.2</v>
      </c>
      <c r="Z118" s="11">
        <v>1</v>
      </c>
      <c r="AA118" s="8">
        <v>32131.61</v>
      </c>
      <c r="AC118" s="9"/>
      <c r="AE118" s="9"/>
    </row>
    <row r="119" spans="1:31" ht="36" customHeight="1">
      <c r="A119" s="18">
        <f t="shared" si="20"/>
        <v>91</v>
      </c>
      <c r="B119" s="11">
        <v>29</v>
      </c>
      <c r="C119" s="6" t="s">
        <v>133</v>
      </c>
      <c r="D119" s="3">
        <v>1959</v>
      </c>
      <c r="E119" s="8">
        <v>446.4</v>
      </c>
      <c r="F119" s="8">
        <v>1152585.8400000001</v>
      </c>
      <c r="G119" s="8">
        <v>1576778.28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11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1527134.4</v>
      </c>
      <c r="V119" s="8">
        <v>0</v>
      </c>
      <c r="W119" s="8">
        <v>0</v>
      </c>
      <c r="X119" s="11">
        <v>1</v>
      </c>
      <c r="Y119" s="8">
        <v>16963.2</v>
      </c>
      <c r="Z119" s="11">
        <v>1</v>
      </c>
      <c r="AA119" s="8">
        <v>32680.68</v>
      </c>
      <c r="AC119" s="9"/>
      <c r="AE119" s="9"/>
    </row>
    <row r="120" spans="1:31" ht="36" customHeight="1">
      <c r="A120" s="18">
        <f t="shared" si="20"/>
        <v>92</v>
      </c>
      <c r="B120" s="11">
        <v>30</v>
      </c>
      <c r="C120" s="6" t="s">
        <v>134</v>
      </c>
      <c r="D120" s="3">
        <v>1962</v>
      </c>
      <c r="E120" s="8">
        <v>2812.8</v>
      </c>
      <c r="F120" s="8">
        <v>5650414.9100000001</v>
      </c>
      <c r="G120" s="8">
        <v>9935398.5999999996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11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9622588.8000000007</v>
      </c>
      <c r="V120" s="8">
        <v>0</v>
      </c>
      <c r="W120" s="8">
        <v>0</v>
      </c>
      <c r="X120" s="11">
        <v>1</v>
      </c>
      <c r="Y120" s="8">
        <v>106886.39999999999</v>
      </c>
      <c r="Z120" s="11">
        <v>1</v>
      </c>
      <c r="AA120" s="8">
        <v>205923.4</v>
      </c>
      <c r="AC120" s="9"/>
      <c r="AE120" s="9"/>
    </row>
    <row r="121" spans="1:31" ht="36" customHeight="1">
      <c r="A121" s="18">
        <f t="shared" si="20"/>
        <v>93</v>
      </c>
      <c r="B121" s="11">
        <v>31</v>
      </c>
      <c r="C121" s="6" t="s">
        <v>135</v>
      </c>
      <c r="D121" s="3">
        <v>1961</v>
      </c>
      <c r="E121" s="8">
        <v>3038.8</v>
      </c>
      <c r="F121" s="8">
        <v>4284622.37</v>
      </c>
      <c r="G121" s="8">
        <v>2738861.32</v>
      </c>
      <c r="H121" s="8">
        <v>0</v>
      </c>
      <c r="I121" s="8">
        <v>0</v>
      </c>
      <c r="J121" s="8">
        <v>2598174</v>
      </c>
      <c r="K121" s="8">
        <v>0</v>
      </c>
      <c r="L121" s="8">
        <v>0</v>
      </c>
      <c r="M121" s="11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11">
        <v>1</v>
      </c>
      <c r="Y121" s="8">
        <v>85086.399999999994</v>
      </c>
      <c r="Z121" s="11">
        <v>1</v>
      </c>
      <c r="AA121" s="8">
        <v>55600.92</v>
      </c>
      <c r="AC121" s="9"/>
      <c r="AE121" s="9"/>
    </row>
    <row r="122" spans="1:31" ht="36" customHeight="1">
      <c r="A122" s="18">
        <f t="shared" si="20"/>
        <v>94</v>
      </c>
      <c r="B122" s="11">
        <v>32</v>
      </c>
      <c r="C122" s="6" t="s">
        <v>136</v>
      </c>
      <c r="D122" s="3">
        <v>1960</v>
      </c>
      <c r="E122" s="8">
        <v>1973</v>
      </c>
      <c r="F122" s="8">
        <v>5158162.84</v>
      </c>
      <c r="G122" s="8">
        <v>6969049.1500000004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11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6749633</v>
      </c>
      <c r="V122" s="8">
        <v>0</v>
      </c>
      <c r="W122" s="8">
        <v>0</v>
      </c>
      <c r="X122" s="11">
        <v>1</v>
      </c>
      <c r="Y122" s="8">
        <v>74974</v>
      </c>
      <c r="Z122" s="11">
        <v>1</v>
      </c>
      <c r="AA122" s="8">
        <v>144442.15</v>
      </c>
      <c r="AC122" s="9"/>
      <c r="AE122" s="9"/>
    </row>
    <row r="123" spans="1:31" ht="36" customHeight="1">
      <c r="A123" s="18">
        <f t="shared" si="20"/>
        <v>95</v>
      </c>
      <c r="B123" s="11">
        <v>33</v>
      </c>
      <c r="C123" s="6" t="s">
        <v>137</v>
      </c>
      <c r="D123" s="3">
        <v>1962</v>
      </c>
      <c r="E123" s="8">
        <v>2827.7</v>
      </c>
      <c r="F123" s="8">
        <v>5705425.46</v>
      </c>
      <c r="G123" s="8">
        <v>9988028.5199999996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11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9673561.6999999993</v>
      </c>
      <c r="V123" s="8">
        <v>0</v>
      </c>
      <c r="W123" s="8">
        <v>0</v>
      </c>
      <c r="X123" s="11">
        <v>1</v>
      </c>
      <c r="Y123" s="8">
        <v>107452.6</v>
      </c>
      <c r="Z123" s="11">
        <v>1</v>
      </c>
      <c r="AA123" s="8">
        <v>207014.22</v>
      </c>
      <c r="AC123" s="9"/>
      <c r="AE123" s="9"/>
    </row>
    <row r="124" spans="1:31" ht="36" customHeight="1">
      <c r="A124" s="18">
        <f t="shared" si="20"/>
        <v>96</v>
      </c>
      <c r="B124" s="11">
        <v>34</v>
      </c>
      <c r="C124" s="6" t="s">
        <v>138</v>
      </c>
      <c r="D124" s="3">
        <v>1974</v>
      </c>
      <c r="E124" s="8">
        <v>3512</v>
      </c>
      <c r="F124" s="8">
        <v>0</v>
      </c>
      <c r="G124" s="8">
        <v>6636244.2199999997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11">
        <v>0</v>
      </c>
      <c r="N124" s="8">
        <v>0</v>
      </c>
      <c r="O124" s="8">
        <v>960</v>
      </c>
      <c r="P124" s="8">
        <v>6596</v>
      </c>
      <c r="Q124" s="8">
        <v>6332160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11">
        <v>1</v>
      </c>
      <c r="Y124" s="8">
        <v>168576</v>
      </c>
      <c r="Z124" s="11">
        <v>1</v>
      </c>
      <c r="AA124" s="8">
        <v>135508.22</v>
      </c>
      <c r="AC124" s="9"/>
      <c r="AE124" s="9"/>
    </row>
    <row r="125" spans="1:31" ht="36" customHeight="1">
      <c r="A125" s="18">
        <f t="shared" si="20"/>
        <v>97</v>
      </c>
      <c r="B125" s="11">
        <v>35</v>
      </c>
      <c r="C125" s="6" t="s">
        <v>139</v>
      </c>
      <c r="D125" s="3">
        <v>1963</v>
      </c>
      <c r="E125" s="8">
        <v>2462.1</v>
      </c>
      <c r="F125" s="8">
        <v>5263881.2300000004</v>
      </c>
      <c r="G125" s="8">
        <v>8696652.7599999998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11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8422844.0999999996</v>
      </c>
      <c r="V125" s="8">
        <v>0</v>
      </c>
      <c r="W125" s="8">
        <v>0</v>
      </c>
      <c r="X125" s="11">
        <v>1</v>
      </c>
      <c r="Y125" s="8">
        <v>93559.8</v>
      </c>
      <c r="Z125" s="11">
        <v>1</v>
      </c>
      <c r="AA125" s="8">
        <v>180248.86</v>
      </c>
      <c r="AC125" s="9"/>
      <c r="AE125" s="9"/>
    </row>
    <row r="126" spans="1:31" ht="36" customHeight="1">
      <c r="A126" s="18">
        <f t="shared" si="20"/>
        <v>98</v>
      </c>
      <c r="B126" s="11">
        <v>36</v>
      </c>
      <c r="C126" s="6" t="s">
        <v>140</v>
      </c>
      <c r="D126" s="3">
        <v>1989</v>
      </c>
      <c r="E126" s="8">
        <v>1550.4</v>
      </c>
      <c r="F126" s="8">
        <v>4136121.74</v>
      </c>
      <c r="G126" s="8">
        <v>7110029.54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11">
        <v>0</v>
      </c>
      <c r="N126" s="8">
        <v>0</v>
      </c>
      <c r="O126" s="8">
        <v>1044.3</v>
      </c>
      <c r="P126" s="8">
        <v>6596</v>
      </c>
      <c r="Q126" s="8">
        <v>6888202.7999999998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11">
        <v>1</v>
      </c>
      <c r="Y126" s="8">
        <v>74419.199999999997</v>
      </c>
      <c r="Z126" s="11">
        <v>1</v>
      </c>
      <c r="AA126" s="8">
        <v>147407.54</v>
      </c>
      <c r="AC126" s="9"/>
      <c r="AE126" s="9"/>
    </row>
    <row r="127" spans="1:31" ht="36" customHeight="1">
      <c r="A127" s="18">
        <f t="shared" si="20"/>
        <v>99</v>
      </c>
      <c r="B127" s="11">
        <v>37</v>
      </c>
      <c r="C127" s="6" t="s">
        <v>141</v>
      </c>
      <c r="D127" s="3">
        <v>1956</v>
      </c>
      <c r="E127" s="8">
        <v>461.6</v>
      </c>
      <c r="F127" s="8">
        <v>1212464.71</v>
      </c>
      <c r="G127" s="8">
        <v>1630467.86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11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1579133.6</v>
      </c>
      <c r="V127" s="8">
        <v>0</v>
      </c>
      <c r="W127" s="8">
        <v>0</v>
      </c>
      <c r="X127" s="11">
        <v>1</v>
      </c>
      <c r="Y127" s="8">
        <v>17540.8</v>
      </c>
      <c r="Z127" s="11">
        <v>1</v>
      </c>
      <c r="AA127" s="8">
        <v>33793.46</v>
      </c>
      <c r="AC127" s="9"/>
      <c r="AE127" s="9"/>
    </row>
    <row r="128" spans="1:31" ht="36" customHeight="1">
      <c r="A128" s="18">
        <f t="shared" si="20"/>
        <v>100</v>
      </c>
      <c r="B128" s="11">
        <v>38</v>
      </c>
      <c r="C128" s="6" t="s">
        <v>142</v>
      </c>
      <c r="D128" s="3">
        <v>1956</v>
      </c>
      <c r="E128" s="8">
        <v>442.1</v>
      </c>
      <c r="F128" s="8">
        <v>1137575.93</v>
      </c>
      <c r="G128" s="8">
        <v>1561589.78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11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1512424.1</v>
      </c>
      <c r="V128" s="8">
        <v>0</v>
      </c>
      <c r="W128" s="8">
        <v>0</v>
      </c>
      <c r="X128" s="11">
        <v>1</v>
      </c>
      <c r="Y128" s="8">
        <v>16799.8</v>
      </c>
      <c r="Z128" s="11">
        <v>1</v>
      </c>
      <c r="AA128" s="8">
        <v>32365.88</v>
      </c>
      <c r="AC128" s="9"/>
      <c r="AE128" s="9"/>
    </row>
    <row r="129" spans="1:31" ht="36" customHeight="1">
      <c r="A129" s="18">
        <f t="shared" si="20"/>
        <v>101</v>
      </c>
      <c r="B129" s="11">
        <v>39</v>
      </c>
      <c r="C129" s="6" t="s">
        <v>143</v>
      </c>
      <c r="D129" s="3">
        <v>1967</v>
      </c>
      <c r="E129" s="8">
        <v>1758.9</v>
      </c>
      <c r="F129" s="8">
        <v>3526339.36</v>
      </c>
      <c r="G129" s="8">
        <v>6212803.1100000003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11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6017196.9000000004</v>
      </c>
      <c r="V129" s="8">
        <v>0</v>
      </c>
      <c r="W129" s="8">
        <v>0</v>
      </c>
      <c r="X129" s="11">
        <v>1</v>
      </c>
      <c r="Y129" s="8">
        <v>66838.2</v>
      </c>
      <c r="Z129" s="11">
        <v>1</v>
      </c>
      <c r="AA129" s="8">
        <v>128768.01</v>
      </c>
      <c r="AC129" s="9"/>
      <c r="AE129" s="9"/>
    </row>
    <row r="130" spans="1:31" ht="36" customHeight="1">
      <c r="A130" s="18">
        <f t="shared" si="20"/>
        <v>102</v>
      </c>
      <c r="B130" s="11">
        <v>40</v>
      </c>
      <c r="C130" s="6" t="s">
        <v>144</v>
      </c>
      <c r="D130" s="3">
        <v>1963</v>
      </c>
      <c r="E130" s="8">
        <v>2029.6</v>
      </c>
      <c r="F130" s="8">
        <v>4365287.3</v>
      </c>
      <c r="G130" s="8">
        <v>7083849.9100000001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11">
        <v>0</v>
      </c>
      <c r="N130" s="8">
        <v>0</v>
      </c>
      <c r="O130" s="8">
        <v>1037</v>
      </c>
      <c r="P130" s="8">
        <v>6596</v>
      </c>
      <c r="Q130" s="8">
        <v>6840052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11">
        <v>1</v>
      </c>
      <c r="Y130" s="8">
        <v>97420.800000000003</v>
      </c>
      <c r="Z130" s="11">
        <v>1</v>
      </c>
      <c r="AA130" s="8">
        <v>146377.10999999999</v>
      </c>
      <c r="AC130" s="9"/>
      <c r="AE130" s="9"/>
    </row>
    <row r="131" spans="1:31" ht="36" customHeight="1">
      <c r="A131" s="18">
        <f t="shared" si="20"/>
        <v>103</v>
      </c>
      <c r="B131" s="11">
        <v>41</v>
      </c>
      <c r="C131" s="6" t="s">
        <v>145</v>
      </c>
      <c r="D131" s="3">
        <v>1995</v>
      </c>
      <c r="E131" s="8">
        <v>7339.6</v>
      </c>
      <c r="F131" s="8">
        <v>12731082.300000001</v>
      </c>
      <c r="G131" s="8">
        <v>25925004.109999999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11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25108771.600000001</v>
      </c>
      <c r="V131" s="8">
        <v>0</v>
      </c>
      <c r="W131" s="8">
        <v>0</v>
      </c>
      <c r="X131" s="11">
        <v>1</v>
      </c>
      <c r="Y131" s="8">
        <v>278904.8</v>
      </c>
      <c r="Z131" s="11">
        <v>1</v>
      </c>
      <c r="AA131" s="8">
        <v>537327.71</v>
      </c>
      <c r="AC131" s="9"/>
      <c r="AE131" s="9"/>
    </row>
    <row r="132" spans="1:31" ht="36" customHeight="1">
      <c r="A132" s="18">
        <f t="shared" si="20"/>
        <v>104</v>
      </c>
      <c r="B132" s="11">
        <v>42</v>
      </c>
      <c r="C132" s="6" t="s">
        <v>146</v>
      </c>
      <c r="D132" s="3">
        <v>1962</v>
      </c>
      <c r="E132" s="8">
        <v>3635.4</v>
      </c>
      <c r="F132" s="8">
        <v>5773139.5599999996</v>
      </c>
      <c r="G132" s="8">
        <v>6309352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11">
        <v>0</v>
      </c>
      <c r="N132" s="8">
        <v>0</v>
      </c>
      <c r="O132" s="8">
        <v>910.6</v>
      </c>
      <c r="P132" s="8">
        <v>6596</v>
      </c>
      <c r="Q132" s="8">
        <v>6006317.5999999996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11">
        <v>1</v>
      </c>
      <c r="Y132" s="8">
        <v>174499.20000000001</v>
      </c>
      <c r="Z132" s="11">
        <v>1</v>
      </c>
      <c r="AA132" s="8">
        <v>128535.2</v>
      </c>
      <c r="AC132" s="9"/>
      <c r="AE132" s="9"/>
    </row>
    <row r="133" spans="1:31" ht="36" customHeight="1">
      <c r="A133" s="18">
        <f t="shared" si="20"/>
        <v>105</v>
      </c>
      <c r="B133" s="11">
        <v>43</v>
      </c>
      <c r="C133" s="6" t="s">
        <v>147</v>
      </c>
      <c r="D133" s="3">
        <v>1961</v>
      </c>
      <c r="E133" s="8">
        <v>2931</v>
      </c>
      <c r="F133" s="8">
        <v>5743038.3200000003</v>
      </c>
      <c r="G133" s="8">
        <v>6275540.7999999998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11">
        <v>0</v>
      </c>
      <c r="N133" s="8">
        <v>0</v>
      </c>
      <c r="O133" s="8">
        <v>910.6</v>
      </c>
      <c r="P133" s="8">
        <v>6596</v>
      </c>
      <c r="Q133" s="8">
        <v>6006317.5999999996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11">
        <v>1</v>
      </c>
      <c r="Y133" s="8">
        <v>140688</v>
      </c>
      <c r="Z133" s="11">
        <v>1</v>
      </c>
      <c r="AA133" s="8">
        <v>128535.2</v>
      </c>
      <c r="AC133" s="9"/>
      <c r="AE133" s="9"/>
    </row>
    <row r="134" spans="1:31" ht="36" customHeight="1">
      <c r="A134" s="18">
        <f t="shared" si="20"/>
        <v>106</v>
      </c>
      <c r="B134" s="11">
        <v>44</v>
      </c>
      <c r="C134" s="35" t="s">
        <v>148</v>
      </c>
      <c r="D134" s="3">
        <v>1962</v>
      </c>
      <c r="E134" s="8">
        <v>2344.6</v>
      </c>
      <c r="F134" s="8">
        <v>3650936.92</v>
      </c>
      <c r="G134" s="8">
        <v>1222324.8500000001</v>
      </c>
      <c r="H134" s="8">
        <v>0</v>
      </c>
      <c r="I134" s="8">
        <v>0</v>
      </c>
      <c r="J134" s="8">
        <v>0</v>
      </c>
      <c r="K134" s="8">
        <v>1132441.8</v>
      </c>
      <c r="L134" s="8">
        <v>0</v>
      </c>
      <c r="M134" s="11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11">
        <v>1</v>
      </c>
      <c r="Y134" s="8">
        <v>65648.800000000003</v>
      </c>
      <c r="Z134" s="11">
        <v>1</v>
      </c>
      <c r="AA134" s="8">
        <v>24234.25</v>
      </c>
      <c r="AC134" s="9"/>
      <c r="AE134" s="9"/>
    </row>
    <row r="135" spans="1:31" ht="36" customHeight="1">
      <c r="A135" s="18">
        <f t="shared" si="20"/>
        <v>107</v>
      </c>
      <c r="B135" s="11">
        <v>45</v>
      </c>
      <c r="C135" s="6" t="s">
        <v>149</v>
      </c>
      <c r="D135" s="3">
        <v>1970</v>
      </c>
      <c r="E135" s="8">
        <v>5534.6</v>
      </c>
      <c r="F135" s="8">
        <v>9968854.4299999997</v>
      </c>
      <c r="G135" s="8">
        <v>4415110.92</v>
      </c>
      <c r="H135" s="8">
        <v>4067931</v>
      </c>
      <c r="I135" s="8">
        <v>0</v>
      </c>
      <c r="J135" s="8">
        <v>0</v>
      </c>
      <c r="K135" s="8">
        <v>0</v>
      </c>
      <c r="L135" s="8">
        <v>0</v>
      </c>
      <c r="M135" s="11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11">
        <v>1</v>
      </c>
      <c r="Y135" s="8">
        <v>260126.2</v>
      </c>
      <c r="Z135" s="11">
        <v>1</v>
      </c>
      <c r="AA135" s="8">
        <v>87053.72</v>
      </c>
      <c r="AC135" s="9"/>
      <c r="AE135" s="9"/>
    </row>
    <row r="136" spans="1:31" ht="36" customHeight="1">
      <c r="A136" s="18">
        <f t="shared" si="20"/>
        <v>108</v>
      </c>
      <c r="B136" s="11">
        <v>46</v>
      </c>
      <c r="C136" s="6" t="s">
        <v>150</v>
      </c>
      <c r="D136" s="3">
        <v>1960</v>
      </c>
      <c r="E136" s="8">
        <v>1639.9</v>
      </c>
      <c r="F136" s="8">
        <v>4349503.38</v>
      </c>
      <c r="G136" s="8">
        <v>5792470.2000000002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11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5610097.9000000004</v>
      </c>
      <c r="V136" s="8">
        <v>0</v>
      </c>
      <c r="W136" s="8">
        <v>0</v>
      </c>
      <c r="X136" s="11">
        <v>1</v>
      </c>
      <c r="Y136" s="8">
        <v>62316.2</v>
      </c>
      <c r="Z136" s="11">
        <v>1</v>
      </c>
      <c r="AA136" s="8">
        <v>120056.1</v>
      </c>
      <c r="AC136" s="9"/>
      <c r="AE136" s="9"/>
    </row>
    <row r="137" spans="1:31" ht="36" customHeight="1">
      <c r="A137" s="18">
        <f t="shared" si="20"/>
        <v>109</v>
      </c>
      <c r="B137" s="11">
        <v>47</v>
      </c>
      <c r="C137" s="6" t="s">
        <v>151</v>
      </c>
      <c r="D137" s="3">
        <v>1961</v>
      </c>
      <c r="E137" s="8">
        <v>3673.2</v>
      </c>
      <c r="F137" s="8">
        <v>6102359.9299999997</v>
      </c>
      <c r="G137" s="8">
        <v>10339249.9</v>
      </c>
      <c r="H137" s="8">
        <v>0</v>
      </c>
      <c r="I137" s="8">
        <v>9917640</v>
      </c>
      <c r="J137" s="8">
        <v>0</v>
      </c>
      <c r="K137" s="8">
        <v>0</v>
      </c>
      <c r="L137" s="8">
        <v>0</v>
      </c>
      <c r="M137" s="11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11">
        <v>1</v>
      </c>
      <c r="Y137" s="8">
        <v>209372.4</v>
      </c>
      <c r="Z137" s="11">
        <v>1</v>
      </c>
      <c r="AA137" s="8">
        <v>212237.5</v>
      </c>
      <c r="AC137" s="9"/>
      <c r="AE137" s="9"/>
    </row>
    <row r="138" spans="1:31" ht="36" customHeight="1">
      <c r="A138" s="18">
        <f t="shared" si="20"/>
        <v>110</v>
      </c>
      <c r="B138" s="11">
        <v>48</v>
      </c>
      <c r="C138" s="6" t="s">
        <v>152</v>
      </c>
      <c r="D138" s="3">
        <v>1961</v>
      </c>
      <c r="E138" s="8">
        <v>1405.5</v>
      </c>
      <c r="F138" s="8">
        <v>3705538.43</v>
      </c>
      <c r="G138" s="8">
        <v>1266772.93</v>
      </c>
      <c r="H138" s="8">
        <v>0</v>
      </c>
      <c r="I138" s="8">
        <v>0</v>
      </c>
      <c r="J138" s="8">
        <v>1201702.5</v>
      </c>
      <c r="K138" s="8">
        <v>0</v>
      </c>
      <c r="L138" s="8">
        <v>0</v>
      </c>
      <c r="M138" s="11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11">
        <v>1</v>
      </c>
      <c r="Y138" s="8">
        <v>39354</v>
      </c>
      <c r="Z138" s="11">
        <v>1</v>
      </c>
      <c r="AA138" s="8">
        <v>25716.43</v>
      </c>
      <c r="AC138" s="9"/>
      <c r="AE138" s="9"/>
    </row>
    <row r="139" spans="1:31" ht="36" customHeight="1">
      <c r="A139" s="18">
        <f t="shared" si="20"/>
        <v>111</v>
      </c>
      <c r="B139" s="11">
        <v>49</v>
      </c>
      <c r="C139" s="6" t="s">
        <v>153</v>
      </c>
      <c r="D139" s="3">
        <v>1994</v>
      </c>
      <c r="E139" s="8">
        <v>5520.5</v>
      </c>
      <c r="F139" s="8">
        <v>9606510.1999999993</v>
      </c>
      <c r="G139" s="8">
        <v>4814875.26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11">
        <v>0</v>
      </c>
      <c r="N139" s="8">
        <v>0</v>
      </c>
      <c r="O139" s="8">
        <v>923.8</v>
      </c>
      <c r="P139" s="8">
        <v>4822</v>
      </c>
      <c r="Q139" s="8">
        <v>4454563.5999999996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11">
        <v>1</v>
      </c>
      <c r="Y139" s="8">
        <v>264984</v>
      </c>
      <c r="Z139" s="11">
        <v>1</v>
      </c>
      <c r="AA139" s="8">
        <v>95327.66</v>
      </c>
      <c r="AC139" s="9"/>
      <c r="AE139" s="9"/>
    </row>
    <row r="140" spans="1:31" ht="36" customHeight="1">
      <c r="A140" s="18">
        <f t="shared" si="20"/>
        <v>112</v>
      </c>
      <c r="B140" s="11">
        <v>50</v>
      </c>
      <c r="C140" s="6" t="s">
        <v>154</v>
      </c>
      <c r="D140" s="3">
        <v>1961</v>
      </c>
      <c r="E140" s="8">
        <v>2366.6</v>
      </c>
      <c r="F140" s="8">
        <v>4519162.33</v>
      </c>
      <c r="G140" s="8">
        <v>2133009.48</v>
      </c>
      <c r="H140" s="8">
        <v>0</v>
      </c>
      <c r="I140" s="8">
        <v>0</v>
      </c>
      <c r="J140" s="8">
        <v>2023443</v>
      </c>
      <c r="K140" s="8">
        <v>0</v>
      </c>
      <c r="L140" s="8">
        <v>0</v>
      </c>
      <c r="M140" s="11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11">
        <v>1</v>
      </c>
      <c r="Y140" s="8">
        <v>66264.800000000003</v>
      </c>
      <c r="Z140" s="11">
        <v>1</v>
      </c>
      <c r="AA140" s="8">
        <v>43301.68</v>
      </c>
      <c r="AC140" s="9"/>
      <c r="AE140" s="9"/>
    </row>
    <row r="141" spans="1:31" ht="36" customHeight="1">
      <c r="A141" s="18">
        <f t="shared" si="20"/>
        <v>113</v>
      </c>
      <c r="B141" s="11">
        <v>51</v>
      </c>
      <c r="C141" s="6" t="s">
        <v>155</v>
      </c>
      <c r="D141" s="3">
        <v>1962</v>
      </c>
      <c r="E141" s="8">
        <v>3587</v>
      </c>
      <c r="F141" s="8">
        <v>7005218.6100000003</v>
      </c>
      <c r="G141" s="8">
        <v>3232952.34</v>
      </c>
      <c r="H141" s="8">
        <v>0</v>
      </c>
      <c r="I141" s="8">
        <v>0</v>
      </c>
      <c r="J141" s="8">
        <v>3066885</v>
      </c>
      <c r="K141" s="8">
        <v>0</v>
      </c>
      <c r="L141" s="8">
        <v>0</v>
      </c>
      <c r="M141" s="11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11">
        <v>1</v>
      </c>
      <c r="Y141" s="8">
        <v>100436</v>
      </c>
      <c r="Z141" s="11">
        <v>1</v>
      </c>
      <c r="AA141" s="8">
        <v>65631.34</v>
      </c>
      <c r="AC141" s="9"/>
      <c r="AE141" s="9"/>
    </row>
    <row r="142" spans="1:31" ht="36" customHeight="1">
      <c r="A142" s="18">
        <f t="shared" si="20"/>
        <v>114</v>
      </c>
      <c r="B142" s="11">
        <v>52</v>
      </c>
      <c r="C142" s="6" t="s">
        <v>156</v>
      </c>
      <c r="D142" s="3">
        <v>1964</v>
      </c>
      <c r="E142" s="8">
        <v>497.9</v>
      </c>
      <c r="F142" s="8">
        <v>1240910.3500000001</v>
      </c>
      <c r="G142" s="8">
        <v>1758687.06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11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1703315.9</v>
      </c>
      <c r="V142" s="8">
        <v>0</v>
      </c>
      <c r="W142" s="8">
        <v>0</v>
      </c>
      <c r="X142" s="11">
        <v>1</v>
      </c>
      <c r="Y142" s="8">
        <v>18920.2</v>
      </c>
      <c r="Z142" s="11">
        <v>1</v>
      </c>
      <c r="AA142" s="8">
        <v>36450.959999999999</v>
      </c>
      <c r="AC142" s="9"/>
      <c r="AE142" s="9"/>
    </row>
    <row r="143" spans="1:31" ht="36" customHeight="1">
      <c r="A143" s="18">
        <f t="shared" si="20"/>
        <v>115</v>
      </c>
      <c r="B143" s="11">
        <v>53</v>
      </c>
      <c r="C143" s="6" t="s">
        <v>157</v>
      </c>
      <c r="D143" s="3">
        <v>1958</v>
      </c>
      <c r="E143" s="8">
        <v>498.8</v>
      </c>
      <c r="F143" s="8">
        <v>1213393.47</v>
      </c>
      <c r="G143" s="8">
        <v>1761866.05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11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1706394.8</v>
      </c>
      <c r="V143" s="8">
        <v>0</v>
      </c>
      <c r="W143" s="8">
        <v>0</v>
      </c>
      <c r="X143" s="11">
        <v>1</v>
      </c>
      <c r="Y143" s="8">
        <v>18954.400000000001</v>
      </c>
      <c r="Z143" s="11">
        <v>1</v>
      </c>
      <c r="AA143" s="8">
        <v>36516.85</v>
      </c>
      <c r="AC143" s="9"/>
      <c r="AE143" s="9"/>
    </row>
    <row r="144" spans="1:31" ht="36" customHeight="1">
      <c r="A144" s="18">
        <f t="shared" si="20"/>
        <v>116</v>
      </c>
      <c r="B144" s="11">
        <v>54</v>
      </c>
      <c r="C144" s="6" t="s">
        <v>158</v>
      </c>
      <c r="D144" s="3">
        <v>1976</v>
      </c>
      <c r="E144" s="8">
        <v>4122.7</v>
      </c>
      <c r="F144" s="8">
        <v>7897782.2699999996</v>
      </c>
      <c r="G144" s="8">
        <v>3988886.38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11">
        <v>0</v>
      </c>
      <c r="N144" s="8">
        <v>0</v>
      </c>
      <c r="O144" s="8">
        <v>562.70000000000005</v>
      </c>
      <c r="P144" s="8">
        <v>6596</v>
      </c>
      <c r="Q144" s="8">
        <v>3711569.2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11">
        <v>1</v>
      </c>
      <c r="Y144" s="8">
        <v>197889.6</v>
      </c>
      <c r="Z144" s="11">
        <v>1</v>
      </c>
      <c r="AA144" s="8">
        <v>79427.58</v>
      </c>
      <c r="AC144" s="9"/>
      <c r="AE144" s="9"/>
    </row>
    <row r="145" spans="1:31" ht="36" customHeight="1">
      <c r="A145" s="18">
        <f t="shared" si="20"/>
        <v>117</v>
      </c>
      <c r="B145" s="11">
        <v>55</v>
      </c>
      <c r="C145" s="6" t="s">
        <v>159</v>
      </c>
      <c r="D145" s="3">
        <v>1962</v>
      </c>
      <c r="E145" s="8">
        <v>2826.95</v>
      </c>
      <c r="F145" s="8">
        <v>5659212.3200000003</v>
      </c>
      <c r="G145" s="8">
        <v>9985379.3599999994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11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9670995.9499999993</v>
      </c>
      <c r="V145" s="8">
        <v>0</v>
      </c>
      <c r="W145" s="8">
        <v>0</v>
      </c>
      <c r="X145" s="11">
        <v>1</v>
      </c>
      <c r="Y145" s="8">
        <v>107424.1</v>
      </c>
      <c r="Z145" s="11">
        <v>1</v>
      </c>
      <c r="AA145" s="8">
        <v>206959.31</v>
      </c>
      <c r="AC145" s="9"/>
      <c r="AE145" s="9"/>
    </row>
    <row r="146" spans="1:31" ht="36" customHeight="1">
      <c r="A146" s="18">
        <f t="shared" si="20"/>
        <v>118</v>
      </c>
      <c r="B146" s="11">
        <v>56</v>
      </c>
      <c r="C146" s="6" t="s">
        <v>160</v>
      </c>
      <c r="D146" s="3">
        <v>1960</v>
      </c>
      <c r="E146" s="8">
        <v>2954.7</v>
      </c>
      <c r="F146" s="8">
        <v>4194337.4400000004</v>
      </c>
      <c r="G146" s="8">
        <v>3821659.33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11">
        <v>0</v>
      </c>
      <c r="N146" s="8">
        <v>0</v>
      </c>
      <c r="O146" s="8">
        <v>546.20000000000005</v>
      </c>
      <c r="P146" s="8">
        <v>6596</v>
      </c>
      <c r="Q146" s="8">
        <v>3602735.2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11">
        <v>1</v>
      </c>
      <c r="Y146" s="8">
        <v>141825.60000000001</v>
      </c>
      <c r="Z146" s="11">
        <v>1</v>
      </c>
      <c r="AA146" s="8">
        <v>77098.53</v>
      </c>
      <c r="AC146" s="9"/>
      <c r="AE146" s="9"/>
    </row>
    <row r="147" spans="1:31" ht="36" customHeight="1">
      <c r="A147" s="18">
        <f t="shared" si="20"/>
        <v>119</v>
      </c>
      <c r="B147" s="11">
        <v>57</v>
      </c>
      <c r="C147" s="35" t="s">
        <v>161</v>
      </c>
      <c r="D147" s="3">
        <v>1961</v>
      </c>
      <c r="E147" s="28">
        <v>1467</v>
      </c>
      <c r="F147" s="28">
        <v>952.5</v>
      </c>
      <c r="G147" s="32">
        <f>Q147+AA147+70416</f>
        <v>4673644.115344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11">
        <v>0</v>
      </c>
      <c r="N147" s="8">
        <v>0</v>
      </c>
      <c r="O147" s="8">
        <v>683.26</v>
      </c>
      <c r="P147" s="8">
        <v>6596</v>
      </c>
      <c r="Q147" s="32">
        <v>4506782.96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11">
        <v>1</v>
      </c>
      <c r="Y147" s="37">
        <f>E147*48</f>
        <v>70416</v>
      </c>
      <c r="Z147" s="11">
        <v>1</v>
      </c>
      <c r="AA147" s="32">
        <f>Q147*0.0214</f>
        <v>96445.155343999999</v>
      </c>
      <c r="AC147" s="9"/>
      <c r="AE147" s="9"/>
    </row>
    <row r="148" spans="1:31" ht="36" customHeight="1">
      <c r="A148" s="18">
        <f t="shared" si="20"/>
        <v>120</v>
      </c>
      <c r="B148" s="11">
        <v>58</v>
      </c>
      <c r="C148" s="6" t="s">
        <v>162</v>
      </c>
      <c r="D148" s="3">
        <v>1960</v>
      </c>
      <c r="E148" s="8">
        <v>2029.2</v>
      </c>
      <c r="F148" s="8">
        <v>5302981.67</v>
      </c>
      <c r="G148" s="8">
        <v>6039706.5199999996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11">
        <v>0</v>
      </c>
      <c r="N148" s="8">
        <v>0</v>
      </c>
      <c r="O148" s="8">
        <v>882.02</v>
      </c>
      <c r="P148" s="8">
        <v>6596</v>
      </c>
      <c r="Q148" s="8">
        <v>5817803.9199999999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11">
        <v>1</v>
      </c>
      <c r="Y148" s="8">
        <v>97401.600000000006</v>
      </c>
      <c r="Z148" s="11">
        <v>1</v>
      </c>
      <c r="AA148" s="8">
        <v>124501</v>
      </c>
      <c r="AC148" s="9"/>
      <c r="AE148" s="9"/>
    </row>
    <row r="149" spans="1:31" ht="36" customHeight="1">
      <c r="A149" s="18">
        <f t="shared" si="20"/>
        <v>121</v>
      </c>
      <c r="B149" s="11">
        <v>59</v>
      </c>
      <c r="C149" s="6" t="s">
        <v>163</v>
      </c>
      <c r="D149" s="3">
        <v>1959</v>
      </c>
      <c r="E149" s="8">
        <v>2065.3000000000002</v>
      </c>
      <c r="F149" s="8">
        <v>5170429.07</v>
      </c>
      <c r="G149" s="8">
        <v>7295072.0700000003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11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7065391.2999999998</v>
      </c>
      <c r="V149" s="8">
        <v>0</v>
      </c>
      <c r="W149" s="8">
        <v>0</v>
      </c>
      <c r="X149" s="11">
        <v>1</v>
      </c>
      <c r="Y149" s="8">
        <v>78481.399999999994</v>
      </c>
      <c r="Z149" s="11">
        <v>1</v>
      </c>
      <c r="AA149" s="8">
        <v>151199.37</v>
      </c>
      <c r="AC149" s="9"/>
      <c r="AE149" s="9"/>
    </row>
    <row r="150" spans="1:31" ht="36" customHeight="1">
      <c r="A150" s="18">
        <f t="shared" si="20"/>
        <v>122</v>
      </c>
      <c r="B150" s="11">
        <v>60</v>
      </c>
      <c r="C150" s="6" t="s">
        <v>164</v>
      </c>
      <c r="D150" s="3">
        <v>1958</v>
      </c>
      <c r="E150" s="8">
        <v>505.4</v>
      </c>
      <c r="F150" s="8">
        <v>1228531.56</v>
      </c>
      <c r="G150" s="8">
        <v>1785178.63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11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1728973.4</v>
      </c>
      <c r="V150" s="8">
        <v>0</v>
      </c>
      <c r="W150" s="8">
        <v>0</v>
      </c>
      <c r="X150" s="11">
        <v>1</v>
      </c>
      <c r="Y150" s="8">
        <v>19205.2</v>
      </c>
      <c r="Z150" s="11">
        <v>1</v>
      </c>
      <c r="AA150" s="8">
        <v>37000.03</v>
      </c>
      <c r="AC150" s="9"/>
      <c r="AE150" s="9"/>
    </row>
    <row r="151" spans="1:31" ht="36" customHeight="1">
      <c r="A151" s="18">
        <f t="shared" si="20"/>
        <v>123</v>
      </c>
      <c r="B151" s="11">
        <v>61</v>
      </c>
      <c r="C151" s="6" t="s">
        <v>165</v>
      </c>
      <c r="D151" s="3">
        <v>1960</v>
      </c>
      <c r="E151" s="8">
        <v>2020.5</v>
      </c>
      <c r="F151" s="8">
        <v>5293621.0999999996</v>
      </c>
      <c r="G151" s="8">
        <v>7136829.0899999999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11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6912130.5</v>
      </c>
      <c r="V151" s="8">
        <v>0</v>
      </c>
      <c r="W151" s="8">
        <v>0</v>
      </c>
      <c r="X151" s="11">
        <v>1</v>
      </c>
      <c r="Y151" s="8">
        <v>76779</v>
      </c>
      <c r="Z151" s="11">
        <v>1</v>
      </c>
      <c r="AA151" s="8">
        <v>147919.59</v>
      </c>
      <c r="AC151" s="9"/>
      <c r="AE151" s="9"/>
    </row>
    <row r="154" spans="1:31" ht="15.6">
      <c r="B154" s="27"/>
      <c r="C154" s="52" t="s">
        <v>191</v>
      </c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</row>
    <row r="155" spans="1:31" ht="15.6">
      <c r="B155" s="27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</row>
    <row r="156" spans="1:31" ht="15.6">
      <c r="B156" s="27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</row>
    <row r="157" spans="1:31" ht="15.6">
      <c r="B157" s="27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</row>
    <row r="158" spans="1:31" ht="15.6">
      <c r="B158" s="27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</row>
    <row r="159" spans="1:31" ht="15.6">
      <c r="B159" s="27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</row>
    <row r="160" spans="1:31" ht="15.6">
      <c r="B160" s="27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</row>
    <row r="161" spans="2:26" ht="15.6">
      <c r="B161" s="27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</row>
    <row r="162" spans="2:26" ht="15.6">
      <c r="B162" s="27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</row>
    <row r="163" spans="2:26" ht="15.6">
      <c r="B163" s="27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</row>
    <row r="176" spans="2:26">
      <c r="D176" s="50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4:26"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4:26"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4:26"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4:26"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4:26"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4:26"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4:26"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4:26"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4:26"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4:26"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</sheetData>
  <sheetProtection formatCells="0" formatColumns="0" formatRows="0" insertColumns="0" insertRows="0" insertHyperlinks="0" deleteColumns="0" deleteRows="0" sort="0" autoFilter="0" pivotTables="0"/>
  <autoFilter ref="A24:S151"/>
  <mergeCells count="25">
    <mergeCell ref="D176:Z186"/>
    <mergeCell ref="C154:T163"/>
    <mergeCell ref="U3:Z15"/>
    <mergeCell ref="Z21:AA22"/>
    <mergeCell ref="Z16:AA16"/>
    <mergeCell ref="A18:AA18"/>
    <mergeCell ref="A20:A23"/>
    <mergeCell ref="B20:B23"/>
    <mergeCell ref="C20:C23"/>
    <mergeCell ref="D20:D23"/>
    <mergeCell ref="E20:E22"/>
    <mergeCell ref="F20:F22"/>
    <mergeCell ref="G20:G22"/>
    <mergeCell ref="H20:AA20"/>
    <mergeCell ref="M21:N22"/>
    <mergeCell ref="O21:Q22"/>
    <mergeCell ref="R21:S22"/>
    <mergeCell ref="T21:U22"/>
    <mergeCell ref="X21:Y22"/>
    <mergeCell ref="V21:W22"/>
    <mergeCell ref="B90:C90"/>
    <mergeCell ref="B39:C39"/>
    <mergeCell ref="B26:C26"/>
    <mergeCell ref="B25:C25"/>
    <mergeCell ref="H21:L21"/>
  </mergeCells>
  <pageMargins left="3.937007874015748E-2" right="3.937007874015748E-2" top="0.35433070866141736" bottom="0.15748031496062992" header="0.31496062992125984" footer="0.31496062992125984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</vt:lpstr>
      <vt:lpstr>Форма 2</vt:lpstr>
      <vt:lpstr>'Форма 1'!Область_печати</vt:lpstr>
      <vt:lpstr>'Форма 2'!Область_печати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Пользователь</cp:lastModifiedBy>
  <cp:lastPrinted>2024-10-09T02:24:02Z</cp:lastPrinted>
  <dcterms:created xsi:type="dcterms:W3CDTF">2024-01-25T02:51:33Z</dcterms:created>
  <dcterms:modified xsi:type="dcterms:W3CDTF">2024-10-14T05:27:54Z</dcterms:modified>
</cp:coreProperties>
</file>